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hlM\Documents\"/>
    </mc:Choice>
  </mc:AlternateContent>
  <bookViews>
    <workbookView xWindow="120" yWindow="135" windowWidth="9420" windowHeight="4500" tabRatio="602"/>
  </bookViews>
  <sheets>
    <sheet name="Final equal. Pg. 1" sheetId="1" r:id="rId1"/>
    <sheet name="Final equal. Pg. 2" sheetId="2" r:id="rId2"/>
    <sheet name="Final equal. Pg. 3" sheetId="3" r:id="rId3"/>
  </sheets>
  <definedNames>
    <definedName name="_xlnm.Print_Area" localSheetId="0">'Final equal. Pg. 1'!$A$1:$L$37</definedName>
  </definedNames>
  <calcPr calcId="152511" calcMode="autoNoTable" iterate="1" iterateCount="1" iterateDelta="0" fullPrecision="0"/>
</workbook>
</file>

<file path=xl/calcChain.xml><?xml version="1.0" encoding="utf-8"?>
<calcChain xmlns="http://schemas.openxmlformats.org/spreadsheetml/2006/main">
  <c r="L28" i="2" l="1"/>
  <c r="E32" i="2" l="1"/>
  <c r="G32" i="2" s="1"/>
  <c r="E31" i="2"/>
  <c r="G31" i="2" s="1"/>
  <c r="E30" i="2"/>
  <c r="G30" i="2" s="1"/>
  <c r="E29" i="2"/>
  <c r="G29" i="2" s="1"/>
  <c r="E28" i="2"/>
  <c r="G28" i="2" s="1"/>
  <c r="E27" i="2"/>
  <c r="G27" i="2" s="1"/>
  <c r="E26" i="2"/>
  <c r="G26" i="2" s="1"/>
  <c r="G25" i="2"/>
  <c r="E25" i="2"/>
  <c r="E24" i="2"/>
  <c r="G24" i="2" s="1"/>
  <c r="G23" i="2"/>
  <c r="E23" i="2"/>
  <c r="E22" i="2"/>
  <c r="G22" i="2" s="1"/>
  <c r="E21" i="2"/>
  <c r="G21" i="2" s="1"/>
  <c r="J33" i="1"/>
  <c r="K33" i="1" s="1"/>
  <c r="L33" i="1" s="1"/>
  <c r="F33" i="1"/>
  <c r="G33" i="1" s="1"/>
  <c r="J32" i="1"/>
  <c r="K32" i="1" s="1"/>
  <c r="L32" i="1" s="1"/>
  <c r="F32" i="1"/>
  <c r="G32" i="1" s="1"/>
  <c r="J31" i="1"/>
  <c r="K31" i="1" s="1"/>
  <c r="L31" i="1" s="1"/>
  <c r="F31" i="1"/>
  <c r="G31" i="1" s="1"/>
  <c r="J30" i="1"/>
  <c r="K30" i="1" s="1"/>
  <c r="L30" i="1" s="1"/>
  <c r="F30" i="1"/>
  <c r="G30" i="1" s="1"/>
  <c r="J29" i="1"/>
  <c r="K29" i="1" s="1"/>
  <c r="L29" i="1" s="1"/>
  <c r="F29" i="1"/>
  <c r="G29" i="1" s="1"/>
  <c r="J28" i="1"/>
  <c r="K28" i="1" s="1"/>
  <c r="L28" i="1" s="1"/>
  <c r="F28" i="1"/>
  <c r="G28" i="1" s="1"/>
  <c r="J27" i="1"/>
  <c r="K27" i="1" s="1"/>
  <c r="L27" i="1" s="1"/>
  <c r="F27" i="1"/>
  <c r="G27" i="1" s="1"/>
  <c r="J26" i="1"/>
  <c r="K26" i="1" s="1"/>
  <c r="L26" i="1" s="1"/>
  <c r="F26" i="1"/>
  <c r="G26" i="1" s="1"/>
  <c r="J25" i="1"/>
  <c r="K25" i="1" s="1"/>
  <c r="L25" i="1" s="1"/>
  <c r="G25" i="1"/>
  <c r="F25" i="1"/>
  <c r="J24" i="1"/>
  <c r="K24" i="1" s="1"/>
  <c r="L24" i="1" s="1"/>
  <c r="F24" i="1"/>
  <c r="G24" i="1" s="1"/>
  <c r="J23" i="1"/>
  <c r="K23" i="1" s="1"/>
  <c r="L23" i="1" s="1"/>
  <c r="F23" i="1"/>
  <c r="G23" i="1" s="1"/>
  <c r="L31" i="2" l="1"/>
  <c r="L29" i="2"/>
  <c r="J34" i="1"/>
  <c r="K34" i="1" s="1"/>
  <c r="L34" i="1" s="1"/>
  <c r="F34" i="1"/>
  <c r="G34" i="1" s="1"/>
  <c r="L32" i="2" s="1"/>
  <c r="L27" i="2"/>
  <c r="L25" i="2"/>
  <c r="L30" i="2" l="1"/>
  <c r="L26" i="2"/>
  <c r="L24" i="2"/>
  <c r="L23" i="2"/>
  <c r="L22" i="2"/>
  <c r="L21" i="2"/>
  <c r="K34" i="2"/>
  <c r="G34" i="2" l="1"/>
  <c r="E34" i="2"/>
  <c r="C34" i="2"/>
  <c r="K36" i="1"/>
  <c r="J36" i="1"/>
  <c r="H36" i="1"/>
  <c r="G36" i="1"/>
  <c r="F36" i="1"/>
  <c r="AE24" i="1" l="1"/>
  <c r="AE25" i="1"/>
  <c r="D36" i="1"/>
  <c r="AE1" i="1"/>
  <c r="AE2" i="1"/>
  <c r="AE4" i="1"/>
  <c r="AE5" i="1"/>
  <c r="AE6" i="1"/>
  <c r="AE7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L36" i="1" l="1"/>
  <c r="L34" i="2" l="1"/>
</calcChain>
</file>

<file path=xl/sharedStrings.xml><?xml version="1.0" encoding="utf-8"?>
<sst xmlns="http://schemas.openxmlformats.org/spreadsheetml/2006/main" count="248" uniqueCount="178">
  <si>
    <t>ABSECON</t>
  </si>
  <si>
    <t>PERCENTAGE LEVEL OF TAXABLE VALUE OF REAL PROPERTY: 100%</t>
  </si>
  <si>
    <t>required to be set forth under R.S. 54:3-17, as amended.</t>
  </si>
  <si>
    <t>ATLANTIC CITY</t>
  </si>
  <si>
    <t>Section 54:3-18 of the Revised Statutes, as amended, requires the County Board of Taxation</t>
  </si>
  <si>
    <t>BRIGANTINE</t>
  </si>
  <si>
    <t>to complete its equalization of the property valuations in the several taxing districts before</t>
  </si>
  <si>
    <t>BUENA BOROUGH</t>
  </si>
  <si>
    <t>March 10th.  Pursuant to Section 54:3-19 of the Revised Statutes, as amended, one certified copy</t>
  </si>
  <si>
    <t>BUENA VISTA TWP</t>
  </si>
  <si>
    <t>of such Equalization Table, as confirmed, shall be transmitter to each of the following: one to the</t>
  </si>
  <si>
    <t>CORBIN CITY</t>
  </si>
  <si>
    <t>EGG HARBOR CITY</t>
  </si>
  <si>
    <t>1</t>
  </si>
  <si>
    <t>2</t>
  </si>
  <si>
    <t>EQUALIZATION OF REPLACEMENT REVENUES UNDER PL 1966, C. 135 AS AMENDED</t>
  </si>
  <si>
    <t>DEDUCT TRUE VALUE OF REAL PROPERTY EXCLUSIVE</t>
  </si>
  <si>
    <t>C.441</t>
  </si>
  <si>
    <t>Net amount of</t>
  </si>
  <si>
    <t>EGG HARBOR TWP</t>
  </si>
  <si>
    <t>REAL PROPERTY EXCLUSIVE OF CLASS II</t>
  </si>
  <si>
    <t>MACHINERY, IMPLEMENTS, EQUIPMENT AND ALL OTHER TAXABLE PERSONAL PROPERTY</t>
  </si>
  <si>
    <t>(a)</t>
  </si>
  <si>
    <t>(b)</t>
  </si>
  <si>
    <t>(c)</t>
  </si>
  <si>
    <t>(d)</t>
  </si>
  <si>
    <t>(e)</t>
  </si>
  <si>
    <t>OF CLASS II RAILROAD PROPERTY WHERE TAXES ARE</t>
  </si>
  <si>
    <t>In Lieu</t>
  </si>
  <si>
    <t>(Col. 1[d] +</t>
  </si>
  <si>
    <t>ESTELL MANOR</t>
  </si>
  <si>
    <t>RAILROAD PROPERTY</t>
  </si>
  <si>
    <t>USED IN BUSINESS OF TELEPHONE, TELEGRAPH &amp; MESSENGER SYSTEMS COMPANIES</t>
  </si>
  <si>
    <t>Business Personal</t>
  </si>
  <si>
    <t>Preceding</t>
  </si>
  <si>
    <t>Capitalization</t>
  </si>
  <si>
    <t>Real Property</t>
  </si>
  <si>
    <t>Assumed</t>
  </si>
  <si>
    <t>IN DEFAULT AND LIENS UNENFORCEABLE</t>
  </si>
  <si>
    <t>Col. 3[e] -</t>
  </si>
  <si>
    <t>FOLSOM</t>
  </si>
  <si>
    <t>(C. 138 L. 1966)</t>
  </si>
  <si>
    <t>Property</t>
  </si>
  <si>
    <t>Year</t>
  </si>
  <si>
    <t>of Replacement</t>
  </si>
  <si>
    <t>Ratio of</t>
  </si>
  <si>
    <t>Equalized Value</t>
  </si>
  <si>
    <t>(PL 1974 C.166)</t>
  </si>
  <si>
    <t>GALLOWAY</t>
  </si>
  <si>
    <t>Replacement</t>
  </si>
  <si>
    <t>General</t>
  </si>
  <si>
    <t>Revenues in Col. 3[a]</t>
  </si>
  <si>
    <t>Aggregate</t>
  </si>
  <si>
    <t>of Amount in</t>
  </si>
  <si>
    <t>HAMILTON</t>
  </si>
  <si>
    <t>Real</t>
  </si>
  <si>
    <t>Amount by</t>
  </si>
  <si>
    <t>Taxable % Level</t>
  </si>
  <si>
    <t>Revenue Received</t>
  </si>
  <si>
    <t>Tax Rate</t>
  </si>
  <si>
    <t>Per PL 1966,</t>
  </si>
  <si>
    <t>Assessed Value</t>
  </si>
  <si>
    <t>Col. 3(c)</t>
  </si>
  <si>
    <t>HAMMONTON</t>
  </si>
  <si>
    <t>Assessed</t>
  </si>
  <si>
    <t>True Value</t>
  </si>
  <si>
    <t>Which Col. 1[a]</t>
  </si>
  <si>
    <t>(The Lower of the</t>
  </si>
  <si>
    <t>Equalized</t>
  </si>
  <si>
    <t>Which Col. 2[a]</t>
  </si>
  <si>
    <t>during</t>
  </si>
  <si>
    <t>C.135, (Col. 3[a]/</t>
  </si>
  <si>
    <t>to Aggregate</t>
  </si>
  <si>
    <t>(Col. 3[c]/</t>
  </si>
  <si>
    <t>Transfer to Col. 10</t>
  </si>
  <si>
    <t>LINWOOD</t>
  </si>
  <si>
    <t>Value</t>
  </si>
  <si>
    <t>(Col.1[a]/</t>
  </si>
  <si>
    <t>Should be</t>
  </si>
  <si>
    <t>County % Level</t>
  </si>
  <si>
    <t>(Col. 2[a]/</t>
  </si>
  <si>
    <t>Valuation</t>
  </si>
  <si>
    <t>Preceding Year</t>
  </si>
  <si>
    <t>Col. 3[b])</t>
  </si>
  <si>
    <t>True Value (Same</t>
  </si>
  <si>
    <t>Col. 3[d])</t>
  </si>
  <si>
    <t xml:space="preserve">Assessed </t>
  </si>
  <si>
    <t>Ratio of Aggregate</t>
  </si>
  <si>
    <t>County Abstract</t>
  </si>
  <si>
    <t>LONGPORT</t>
  </si>
  <si>
    <t>Col. 1[b])</t>
  </si>
  <si>
    <t>Increased or</t>
  </si>
  <si>
    <t>Col. 2[b])</t>
  </si>
  <si>
    <t>(Col. 2[c] X</t>
  </si>
  <si>
    <t>(PL 1966, C.135)</t>
  </si>
  <si>
    <t>as Preceding Year</t>
  </si>
  <si>
    <t>Assessed to</t>
  </si>
  <si>
    <t>(Col. 4[a]/</t>
  </si>
  <si>
    <t>of Ratables</t>
  </si>
  <si>
    <t>MARGATE</t>
  </si>
  <si>
    <t>Decreased to</t>
  </si>
  <si>
    <t>(Taxable Value)</t>
  </si>
  <si>
    <t>Year's School</t>
  </si>
  <si>
    <t>(as amended)</t>
  </si>
  <si>
    <t>County Equalization</t>
  </si>
  <si>
    <t>Aggregate True</t>
  </si>
  <si>
    <t>Col. 4[b])</t>
  </si>
  <si>
    <t>MULLICA</t>
  </si>
  <si>
    <t>Correspond to</t>
  </si>
  <si>
    <t>Aid District Ratio)</t>
  </si>
  <si>
    <t>Table Col. 1[b])</t>
  </si>
  <si>
    <t>(Taxable</t>
  </si>
  <si>
    <t>NORTHFIELD</t>
  </si>
  <si>
    <t>TAXING DISTRICT</t>
  </si>
  <si>
    <t>Col. 1[c]</t>
  </si>
  <si>
    <t>(N.J.S.A. 54:1-35.2)</t>
  </si>
  <si>
    <t>Col. 2[d]</t>
  </si>
  <si>
    <t>Per PL 1971, C. 32</t>
  </si>
  <si>
    <t>Value)</t>
  </si>
  <si>
    <t>PLEASANTVILLE</t>
  </si>
  <si>
    <t>PORT REPUBLIC</t>
  </si>
  <si>
    <t>SOMERS POINT</t>
  </si>
  <si>
    <t>VENTNOR</t>
  </si>
  <si>
    <t>WEYMOUTH</t>
  </si>
  <si>
    <t>TOTALS</t>
  </si>
  <si>
    <t>EWING TWP.</t>
  </si>
  <si>
    <t>LAWRENCE TWP.</t>
  </si>
  <si>
    <t>TRENTON CITY</t>
  </si>
  <si>
    <t>WEST WINDSOR TWP.</t>
  </si>
  <si>
    <t>Martin M. Guhl, Tax Administrator</t>
  </si>
  <si>
    <t>Director, Division of Taxation, one to the Tax Court, and one to each taxing district in the County.</t>
  </si>
  <si>
    <t>Col. 5)</t>
  </si>
  <si>
    <t>HAMILTON TWP.</t>
  </si>
  <si>
    <t>or the Pre-Tax</t>
  </si>
  <si>
    <t>Col. 4[c]+</t>
  </si>
  <si>
    <t>Richard J. Carabelli, President</t>
  </si>
  <si>
    <t>HOPEWELL BORO.</t>
  </si>
  <si>
    <t>HOPEWELL TWP.</t>
  </si>
  <si>
    <t>PENNINGTON BORO.</t>
  </si>
  <si>
    <t>ROBBINSVILLE TWP.</t>
  </si>
  <si>
    <t>HIGHTSTOWN BORO.</t>
  </si>
  <si>
    <t>EAST WINDSOR TWP.</t>
  </si>
  <si>
    <t>E</t>
  </si>
  <si>
    <t>EXEMPTION / ABATEMENT</t>
  </si>
  <si>
    <t>TYPE</t>
  </si>
  <si>
    <t>AMOUNT</t>
  </si>
  <si>
    <t>Ewing Township</t>
  </si>
  <si>
    <t>Fire Supression</t>
  </si>
  <si>
    <t>Dwelling Exemption</t>
  </si>
  <si>
    <t>Hamilton Township</t>
  </si>
  <si>
    <t>Hopewell Township</t>
  </si>
  <si>
    <t>Lawrence Township</t>
  </si>
  <si>
    <t>Trenton City</t>
  </si>
  <si>
    <t>UEZ Abatement</t>
  </si>
  <si>
    <t>Robbinsville Township</t>
  </si>
  <si>
    <t>West Windsor Township</t>
  </si>
  <si>
    <t xml:space="preserve">PRINCETON </t>
  </si>
  <si>
    <t xml:space="preserve"> </t>
  </si>
  <si>
    <t>Princeton</t>
  </si>
  <si>
    <t>Edward A. Hoffman, Commissioner</t>
  </si>
  <si>
    <t>Rose Marie Bowen-Lewis, Commissioner</t>
  </si>
  <si>
    <t>Victoria Plumeri, Commissioner</t>
  </si>
  <si>
    <t>Gino Melone, Commissioner</t>
  </si>
  <si>
    <t>Com/Ind Exemption</t>
  </si>
  <si>
    <t>Multi Dwelling Exwmption</t>
  </si>
  <si>
    <t>* Revalued / Reassessed</t>
  </si>
  <si>
    <t>Dwelling Abatement</t>
  </si>
  <si>
    <t>Renewable Energy</t>
  </si>
  <si>
    <t>East Windsor Township</t>
  </si>
  <si>
    <t>Richard J. Carabelli</t>
  </si>
  <si>
    <t>Edward A. Hoffman</t>
  </si>
  <si>
    <t>Rose Marie Bowen-Lewis</t>
  </si>
  <si>
    <t>Gino Melone</t>
  </si>
  <si>
    <t>Martin M. Guhl</t>
  </si>
  <si>
    <t>EQUALIZATION TABLE, COUNTY OF MERCER FOR THE YEAR 2018</t>
  </si>
  <si>
    <t>We hereby certify this 1st day of May, 2018, that the table below reflects those items</t>
  </si>
  <si>
    <t>EQUALIZATION TABLE, COUNTY OF MERCER FOR 2018 (CONTINUED)</t>
  </si>
  <si>
    <t>CODES:     R=REVALUATION:    r=REASSESSMENT:   E=EXCLUDES SPECIAL EXEMPTIONS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</si>
</sst>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&quot;$&quot;#,##0"/>
  </numFmts>
  <fonts count="30">
    <font>
      <sz val="12"/>
      <name val="Arial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CG Times"/>
      <family val="1"/>
    </font>
    <font>
      <b/>
      <sz val="10"/>
      <name val="Arial"/>
      <family val="2"/>
    </font>
    <font>
      <b/>
      <sz val="8"/>
      <name val="CG Times"/>
      <family val="1"/>
    </font>
    <font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64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49">
    <xf numFmtId="0" fontId="0" fillId="0" borderId="0" xfId="0" applyAlignment="1"/>
    <xf numFmtId="0" fontId="2" fillId="0" borderId="1" xfId="0" applyNumberFormat="1" applyFont="1" applyBorder="1" applyAlignment="1">
      <alignment horizontal="left"/>
    </xf>
    <xf numFmtId="0" fontId="2" fillId="0" borderId="2" xfId="0" applyNumberFormat="1" applyFont="1" applyBorder="1" applyAlignment="1">
      <alignment horizontal="left"/>
    </xf>
    <xf numFmtId="0" fontId="2" fillId="0" borderId="0" xfId="0" applyNumberFormat="1" applyFont="1" applyAlignment="1">
      <alignment horizontal="left"/>
    </xf>
    <xf numFmtId="0" fontId="3" fillId="0" borderId="0" xfId="0" applyNumberFormat="1" applyFont="1" applyAlignment="1"/>
    <xf numFmtId="0" fontId="4" fillId="0" borderId="3" xfId="0" applyFont="1" applyBorder="1" applyAlignment="1"/>
    <xf numFmtId="0" fontId="4" fillId="0" borderId="0" xfId="0" applyNumberFormat="1" applyFont="1" applyAlignment="1"/>
    <xf numFmtId="0" fontId="4" fillId="0" borderId="0" xfId="0" applyFont="1" applyAlignment="1"/>
    <xf numFmtId="0" fontId="5" fillId="0" borderId="1" xfId="0" applyNumberFormat="1" applyFont="1" applyBorder="1" applyAlignment="1">
      <alignment horizontal="left"/>
    </xf>
    <xf numFmtId="0" fontId="5" fillId="0" borderId="0" xfId="0" applyNumberFormat="1" applyFont="1" applyAlignment="1">
      <alignment horizontal="left"/>
    </xf>
    <xf numFmtId="0" fontId="6" fillId="0" borderId="4" xfId="0" applyNumberFormat="1" applyFont="1" applyBorder="1" applyAlignment="1"/>
    <xf numFmtId="0" fontId="6" fillId="0" borderId="0" xfId="0" applyNumberFormat="1" applyFont="1" applyAlignment="1"/>
    <xf numFmtId="0" fontId="7" fillId="0" borderId="5" xfId="0" applyNumberFormat="1" applyFont="1" applyBorder="1" applyAlignment="1"/>
    <xf numFmtId="0" fontId="7" fillId="0" borderId="0" xfId="0" applyNumberFormat="1" applyFont="1" applyAlignment="1"/>
    <xf numFmtId="0" fontId="7" fillId="0" borderId="0" xfId="0" applyFont="1" applyAlignment="1"/>
    <xf numFmtId="0" fontId="8" fillId="0" borderId="3" xfId="0" applyNumberFormat="1" applyFont="1" applyBorder="1" applyAlignment="1">
      <alignment horizontal="center"/>
    </xf>
    <xf numFmtId="0" fontId="8" fillId="0" borderId="3" xfId="0" applyNumberFormat="1" applyFont="1" applyBorder="1" applyAlignment="1">
      <alignment horizontal="centerContinuous"/>
    </xf>
    <xf numFmtId="0" fontId="8" fillId="0" borderId="3" xfId="0" applyFont="1" applyBorder="1" applyAlignment="1">
      <alignment horizontal="center"/>
    </xf>
    <xf numFmtId="0" fontId="8" fillId="0" borderId="2" xfId="0" applyNumberFormat="1" applyFont="1" applyBorder="1" applyAlignment="1">
      <alignment horizontal="centerContinuous"/>
    </xf>
    <xf numFmtId="0" fontId="8" fillId="0" borderId="2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Continuous"/>
    </xf>
    <xf numFmtId="0" fontId="8" fillId="0" borderId="0" xfId="0" applyFont="1" applyAlignment="1">
      <alignment horizontal="center"/>
    </xf>
    <xf numFmtId="0" fontId="9" fillId="0" borderId="1" xfId="0" applyNumberFormat="1" applyFont="1" applyBorder="1" applyAlignment="1">
      <alignment horizontal="centerContinuous"/>
    </xf>
    <xf numFmtId="0" fontId="9" fillId="0" borderId="3" xfId="0" applyNumberFormat="1" applyFont="1" applyBorder="1" applyAlignment="1">
      <alignment horizontal="center"/>
    </xf>
    <xf numFmtId="10" fontId="9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Continuous"/>
    </xf>
    <xf numFmtId="0" fontId="10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"/>
    </xf>
    <xf numFmtId="0" fontId="11" fillId="0" borderId="1" xfId="0" applyNumberFormat="1" applyFont="1" applyBorder="1" applyAlignment="1">
      <alignment horizontal="right"/>
    </xf>
    <xf numFmtId="0" fontId="11" fillId="0" borderId="0" xfId="0" applyNumberFormat="1" applyFont="1" applyAlignment="1">
      <alignment horizontal="right"/>
    </xf>
    <xf numFmtId="0" fontId="12" fillId="0" borderId="1" xfId="0" applyNumberFormat="1" applyFont="1" applyBorder="1" applyAlignment="1">
      <alignment horizontal="left"/>
    </xf>
    <xf numFmtId="0" fontId="12" fillId="0" borderId="2" xfId="0" applyNumberFormat="1" applyFont="1" applyBorder="1" applyAlignment="1">
      <alignment horizontal="left"/>
    </xf>
    <xf numFmtId="0" fontId="12" fillId="0" borderId="0" xfId="0" applyNumberFormat="1" applyFont="1" applyAlignment="1">
      <alignment horizontal="left"/>
    </xf>
    <xf numFmtId="0" fontId="13" fillId="0" borderId="1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NumberFormat="1" applyFont="1" applyBorder="1" applyAlignment="1">
      <alignment horizontal="center"/>
    </xf>
    <xf numFmtId="0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NumberFormat="1" applyFont="1" applyAlignment="1"/>
    <xf numFmtId="0" fontId="15" fillId="0" borderId="2" xfId="0" applyNumberFormat="1" applyFont="1" applyBorder="1" applyAlignment="1">
      <alignment horizontal="left"/>
    </xf>
    <xf numFmtId="0" fontId="15" fillId="0" borderId="0" xfId="0" applyNumberFormat="1" applyFont="1" applyAlignment="1">
      <alignment horizontal="left"/>
    </xf>
    <xf numFmtId="0" fontId="16" fillId="0" borderId="3" xfId="0" applyNumberFormat="1" applyFont="1" applyBorder="1" applyAlignment="1">
      <alignment horizontal="center"/>
    </xf>
    <xf numFmtId="0" fontId="16" fillId="0" borderId="0" xfId="0" applyNumberFormat="1" applyFont="1" applyAlignment="1">
      <alignment horizontal="center"/>
    </xf>
    <xf numFmtId="0" fontId="17" fillId="0" borderId="0" xfId="0" applyNumberFormat="1" applyFont="1" applyAlignment="1"/>
    <xf numFmtId="0" fontId="18" fillId="0" borderId="0" xfId="0" applyNumberFormat="1" applyFont="1" applyAlignment="1"/>
    <xf numFmtId="0" fontId="19" fillId="0" borderId="0" xfId="0" applyFont="1" applyAlignment="1"/>
    <xf numFmtId="0" fontId="20" fillId="0" borderId="0" xfId="0" applyNumberFormat="1" applyFont="1" applyAlignment="1"/>
    <xf numFmtId="0" fontId="21" fillId="0" borderId="0" xfId="0" applyNumberFormat="1" applyFont="1" applyAlignment="1"/>
    <xf numFmtId="0" fontId="22" fillId="0" borderId="0" xfId="0" applyNumberFormat="1" applyFont="1" applyAlignment="1"/>
    <xf numFmtId="0" fontId="22" fillId="0" borderId="0" xfId="0" applyFont="1" applyAlignment="1"/>
    <xf numFmtId="0" fontId="0" fillId="0" borderId="0" xfId="0" applyNumberFormat="1"/>
    <xf numFmtId="0" fontId="0" fillId="0" borderId="0" xfId="0"/>
    <xf numFmtId="0" fontId="0" fillId="0" borderId="1" xfId="0" applyBorder="1"/>
    <xf numFmtId="3" fontId="0" fillId="0" borderId="1" xfId="0" applyNumberFormat="1" applyBorder="1"/>
    <xf numFmtId="10" fontId="0" fillId="0" borderId="6" xfId="0" applyNumberFormat="1" applyBorder="1"/>
    <xf numFmtId="0" fontId="0" fillId="0" borderId="3" xfId="0" applyBorder="1"/>
    <xf numFmtId="3" fontId="0" fillId="0" borderId="5" xfId="0" applyNumberFormat="1" applyBorder="1"/>
    <xf numFmtId="10" fontId="0" fillId="0" borderId="4" xfId="0" applyNumberFormat="1" applyBorder="1"/>
    <xf numFmtId="3" fontId="0" fillId="0" borderId="4" xfId="0" applyNumberFormat="1" applyBorder="1"/>
    <xf numFmtId="164" fontId="0" fillId="0" borderId="4" xfId="0" applyNumberFormat="1" applyBorder="1"/>
    <xf numFmtId="10" fontId="0" fillId="0" borderId="5" xfId="0" applyNumberFormat="1" applyBorder="1"/>
    <xf numFmtId="164" fontId="0" fillId="0" borderId="5" xfId="0" applyNumberFormat="1" applyBorder="1"/>
    <xf numFmtId="3" fontId="0" fillId="0" borderId="2" xfId="0" applyNumberFormat="1" applyBorder="1"/>
    <xf numFmtId="3" fontId="0" fillId="0" borderId="7" xfId="0" applyNumberFormat="1" applyBorder="1"/>
    <xf numFmtId="4" fontId="0" fillId="0" borderId="7" xfId="0" applyNumberFormat="1" applyBorder="1"/>
    <xf numFmtId="0" fontId="0" fillId="0" borderId="7" xfId="0" applyBorder="1"/>
    <xf numFmtId="4" fontId="0" fillId="0" borderId="2" xfId="0" applyNumberFormat="1" applyBorder="1"/>
    <xf numFmtId="0" fontId="0" fillId="0" borderId="2" xfId="0" applyBorder="1"/>
    <xf numFmtId="10" fontId="0" fillId="0" borderId="0" xfId="0" applyNumberFormat="1"/>
    <xf numFmtId="3" fontId="0" fillId="0" borderId="0" xfId="0" applyNumberFormat="1"/>
    <xf numFmtId="4" fontId="0" fillId="0" borderId="0" xfId="0" applyNumberFormat="1"/>
    <xf numFmtId="164" fontId="0" fillId="0" borderId="0" xfId="0" applyNumberFormat="1"/>
    <xf numFmtId="0" fontId="1" fillId="0" borderId="4" xfId="0" applyNumberFormat="1" applyFont="1" applyBorder="1" applyAlignment="1"/>
    <xf numFmtId="0" fontId="1" fillId="0" borderId="5" xfId="0" applyNumberFormat="1" applyFont="1" applyBorder="1" applyAlignment="1"/>
    <xf numFmtId="4" fontId="0" fillId="0" borderId="4" xfId="0" applyNumberFormat="1" applyBorder="1"/>
    <xf numFmtId="3" fontId="0" fillId="0" borderId="6" xfId="0" applyNumberFormat="1" applyBorder="1"/>
    <xf numFmtId="3" fontId="0" fillId="0" borderId="8" xfId="0" applyNumberFormat="1" applyBorder="1"/>
    <xf numFmtId="0" fontId="0" fillId="0" borderId="9" xfId="0" applyBorder="1" applyAlignment="1"/>
    <xf numFmtId="0" fontId="7" fillId="0" borderId="10" xfId="0" applyFont="1" applyBorder="1" applyAlignment="1"/>
    <xf numFmtId="0" fontId="7" fillId="0" borderId="11" xfId="0" applyNumberFormat="1" applyFont="1" applyBorder="1" applyAlignment="1"/>
    <xf numFmtId="0" fontId="0" fillId="0" borderId="12" xfId="0" applyBorder="1"/>
    <xf numFmtId="0" fontId="0" fillId="0" borderId="13" xfId="0" applyBorder="1" applyAlignment="1"/>
    <xf numFmtId="0" fontId="0" fillId="0" borderId="10" xfId="0" applyBorder="1"/>
    <xf numFmtId="10" fontId="0" fillId="0" borderId="12" xfId="0" applyNumberFormat="1" applyBorder="1"/>
    <xf numFmtId="10" fontId="0" fillId="0" borderId="13" xfId="0" applyNumberFormat="1" applyBorder="1"/>
    <xf numFmtId="3" fontId="23" fillId="0" borderId="9" xfId="0" applyNumberFormat="1" applyFont="1" applyBorder="1"/>
    <xf numFmtId="3" fontId="23" fillId="0" borderId="11" xfId="0" applyNumberFormat="1" applyFont="1" applyBorder="1"/>
    <xf numFmtId="3" fontId="23" fillId="0" borderId="14" xfId="0" applyNumberFormat="1" applyFont="1" applyBorder="1"/>
    <xf numFmtId="4" fontId="23" fillId="0" borderId="9" xfId="0" applyNumberFormat="1" applyFont="1" applyBorder="1"/>
    <xf numFmtId="0" fontId="24" fillId="0" borderId="0" xfId="0" applyFont="1" applyAlignment="1"/>
    <xf numFmtId="0" fontId="0" fillId="0" borderId="17" xfId="0" applyBorder="1"/>
    <xf numFmtId="0" fontId="0" fillId="0" borderId="18" xfId="0" applyBorder="1" applyAlignment="1"/>
    <xf numFmtId="3" fontId="23" fillId="0" borderId="19" xfId="0" applyNumberFormat="1" applyFont="1" applyBorder="1"/>
    <xf numFmtId="3" fontId="0" fillId="0" borderId="20" xfId="0" applyNumberFormat="1" applyBorder="1"/>
    <xf numFmtId="3" fontId="0" fillId="0" borderId="21" xfId="0" applyNumberFormat="1" applyBorder="1"/>
    <xf numFmtId="0" fontId="0" fillId="0" borderId="22" xfId="0" applyBorder="1"/>
    <xf numFmtId="0" fontId="0" fillId="0" borderId="15" xfId="0" applyBorder="1"/>
    <xf numFmtId="3" fontId="23" fillId="0" borderId="16" xfId="0" applyNumberFormat="1" applyFont="1" applyBorder="1" applyAlignment="1"/>
    <xf numFmtId="0" fontId="4" fillId="0" borderId="0" xfId="0" applyFont="1" applyBorder="1" applyAlignment="1"/>
    <xf numFmtId="3" fontId="23" fillId="0" borderId="24" xfId="0" applyNumberFormat="1" applyFont="1" applyBorder="1"/>
    <xf numFmtId="3" fontId="0" fillId="0" borderId="25" xfId="0" applyNumberFormat="1" applyBorder="1" applyProtection="1"/>
    <xf numFmtId="3" fontId="0" fillId="0" borderId="20" xfId="0" applyNumberFormat="1" applyBorder="1" applyProtection="1"/>
    <xf numFmtId="0" fontId="25" fillId="0" borderId="0" xfId="0" applyFont="1" applyAlignment="1"/>
    <xf numFmtId="0" fontId="26" fillId="0" borderId="0" xfId="0" applyNumberFormat="1" applyFont="1" applyAlignment="1"/>
    <xf numFmtId="0" fontId="27" fillId="0" borderId="0" xfId="0" applyFont="1" applyAlignme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0" fontId="27" fillId="0" borderId="0" xfId="0" applyNumberFormat="1" applyFont="1" applyAlignment="1"/>
    <xf numFmtId="165" fontId="27" fillId="0" borderId="0" xfId="0" applyNumberFormat="1" applyFont="1" applyAlignment="1"/>
    <xf numFmtId="165" fontId="29" fillId="0" borderId="0" xfId="0" applyNumberFormat="1" applyFont="1" applyAlignment="1"/>
    <xf numFmtId="165" fontId="29" fillId="0" borderId="0" xfId="0" applyNumberFormat="1" applyFont="1" applyAlignment="1">
      <alignment horizontal="right"/>
    </xf>
    <xf numFmtId="3" fontId="0" fillId="0" borderId="12" xfId="0" applyNumberFormat="1" applyBorder="1"/>
    <xf numFmtId="0" fontId="0" fillId="0" borderId="26" xfId="0" applyBorder="1"/>
    <xf numFmtId="4" fontId="0" fillId="0" borderId="27" xfId="0" applyNumberFormat="1" applyBorder="1"/>
    <xf numFmtId="3" fontId="0" fillId="0" borderId="28" xfId="0" applyNumberFormat="1" applyBorder="1"/>
    <xf numFmtId="3" fontId="0" fillId="0" borderId="26" xfId="0" applyNumberFormat="1" applyBorder="1"/>
    <xf numFmtId="0" fontId="0" fillId="0" borderId="27" xfId="0" applyBorder="1"/>
    <xf numFmtId="0" fontId="0" fillId="0" borderId="29" xfId="0" applyBorder="1"/>
    <xf numFmtId="0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1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6" fillId="0" borderId="5" xfId="0" applyNumberFormat="1" applyFont="1" applyBorder="1" applyAlignment="1"/>
    <xf numFmtId="0" fontId="1" fillId="0" borderId="0" xfId="0" applyFont="1" applyAlignment="1"/>
    <xf numFmtId="0" fontId="4" fillId="0" borderId="0" xfId="0" applyNumberFormat="1" applyFont="1" applyBorder="1" applyAlignment="1">
      <alignment vertical="top"/>
    </xf>
    <xf numFmtId="0" fontId="4" fillId="0" borderId="23" xfId="0" applyNumberFormat="1" applyFont="1" applyBorder="1" applyAlignment="1"/>
    <xf numFmtId="0" fontId="4" fillId="0" borderId="30" xfId="0" applyFont="1" applyBorder="1" applyAlignment="1"/>
    <xf numFmtId="0" fontId="7" fillId="0" borderId="30" xfId="0" applyNumberFormat="1" applyFont="1" applyBorder="1" applyAlignment="1"/>
    <xf numFmtId="165" fontId="27" fillId="0" borderId="0" xfId="0" applyNumberFormat="1" applyFont="1" applyAlignment="1">
      <alignment horizontal="right"/>
    </xf>
    <xf numFmtId="0" fontId="0" fillId="0" borderId="31" xfId="0" applyBorder="1" applyAlignment="1"/>
    <xf numFmtId="3" fontId="0" fillId="0" borderId="32" xfId="0" applyNumberFormat="1" applyBorder="1"/>
    <xf numFmtId="3" fontId="0" fillId="0" borderId="33" xfId="0" applyNumberFormat="1" applyBorder="1"/>
    <xf numFmtId="3" fontId="0" fillId="0" borderId="34" xfId="0" applyNumberFormat="1" applyBorder="1"/>
    <xf numFmtId="3" fontId="0" fillId="0" borderId="35" xfId="0" applyNumberFormat="1" applyBorder="1"/>
    <xf numFmtId="3" fontId="23" fillId="0" borderId="36" xfId="0" applyNumberFormat="1" applyFont="1" applyBorder="1"/>
    <xf numFmtId="0" fontId="4" fillId="0" borderId="30" xfId="0" applyNumberFormat="1" applyFont="1" applyBorder="1" applyAlignment="1"/>
    <xf numFmtId="4" fontId="0" fillId="0" borderId="8" xfId="0" applyNumberFormat="1" applyBorder="1"/>
    <xf numFmtId="3" fontId="0" fillId="0" borderId="37" xfId="0" applyNumberFormat="1" applyBorder="1"/>
    <xf numFmtId="3" fontId="0" fillId="0" borderId="38" xfId="0" applyNumberFormat="1" applyBorder="1"/>
    <xf numFmtId="0" fontId="0" fillId="0" borderId="39" xfId="0" applyBorder="1"/>
    <xf numFmtId="3" fontId="0" fillId="0" borderId="40" xfId="0" applyNumberFormat="1" applyBorder="1"/>
    <xf numFmtId="0" fontId="0" fillId="0" borderId="40" xfId="0" applyBorder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E135"/>
  <sheetViews>
    <sheetView tabSelected="1" topLeftCell="A20" zoomScaleNormal="100" workbookViewId="0">
      <selection activeCell="I38" sqref="I38"/>
    </sheetView>
  </sheetViews>
  <sheetFormatPr defaultColWidth="12.6640625" defaultRowHeight="15"/>
  <cols>
    <col min="1" max="1" width="3.88671875" customWidth="1"/>
    <col min="2" max="2" width="3.77734375" customWidth="1"/>
    <col min="3" max="3" width="18.6640625" customWidth="1"/>
    <col min="4" max="4" width="14.6640625" customWidth="1"/>
    <col min="5" max="5" width="12.6640625" customWidth="1"/>
    <col min="6" max="12" width="14.6640625" customWidth="1"/>
    <col min="13" max="13" width="18.6640625" customWidth="1"/>
    <col min="14" max="18" width="14.6640625" customWidth="1"/>
    <col min="19" max="20" width="15.6640625" customWidth="1"/>
    <col min="21" max="21" width="14.6640625" customWidth="1"/>
    <col min="22" max="22" width="12.6640625" customWidth="1"/>
    <col min="23" max="23" width="14.6640625" customWidth="1"/>
    <col min="24" max="24" width="4.6640625" customWidth="1"/>
    <col min="25" max="27" width="12.6640625" customWidth="1"/>
    <col min="28" max="28" width="20.6640625" customWidth="1"/>
    <col min="29" max="255" width="12.6640625" customWidth="1"/>
  </cols>
  <sheetData>
    <row r="1" spans="2:31" ht="18.75" thickTop="1">
      <c r="C1" s="49" t="s">
        <v>174</v>
      </c>
      <c r="D1" s="50"/>
      <c r="E1" s="50"/>
      <c r="F1" s="50"/>
      <c r="G1" s="50"/>
      <c r="H1" s="6" t="s">
        <v>175</v>
      </c>
      <c r="I1" s="13"/>
      <c r="J1" s="7"/>
      <c r="K1" s="7"/>
      <c r="L1" s="7"/>
      <c r="AB1" s="10" t="s">
        <v>0</v>
      </c>
      <c r="AC1" s="62">
        <v>0.98399999999999999</v>
      </c>
      <c r="AD1" s="59">
        <v>0.98839999999999995</v>
      </c>
      <c r="AE1" s="73">
        <f>AD1-AC1</f>
        <v>4.4000000000000003E-3</v>
      </c>
    </row>
    <row r="2" spans="2:31" ht="18" customHeight="1">
      <c r="C2" s="51" t="s">
        <v>1</v>
      </c>
      <c r="H2" s="6" t="s">
        <v>2</v>
      </c>
      <c r="I2" s="13"/>
      <c r="J2" s="7"/>
      <c r="K2" s="7"/>
      <c r="L2" s="7"/>
      <c r="AB2" s="12" t="s">
        <v>3</v>
      </c>
      <c r="AC2" s="65">
        <v>0.95489999999999997</v>
      </c>
      <c r="AD2" s="59">
        <v>0.95509999999999995</v>
      </c>
      <c r="AE2" s="73">
        <f>AD2-AC2</f>
        <v>2.0000000000000001E-4</v>
      </c>
    </row>
    <row r="3" spans="2:31" ht="20.100000000000001" customHeight="1">
      <c r="C3" s="52" t="s">
        <v>4</v>
      </c>
      <c r="D3" s="54"/>
      <c r="E3" s="54"/>
      <c r="F3" s="54"/>
      <c r="G3" s="54"/>
      <c r="H3" s="7"/>
      <c r="I3" s="13"/>
      <c r="J3" s="7"/>
      <c r="K3" s="7"/>
      <c r="L3" s="7"/>
      <c r="AB3" s="12" t="s">
        <v>5</v>
      </c>
      <c r="AC3" s="65"/>
      <c r="AD3" s="59"/>
      <c r="AE3" s="73"/>
    </row>
    <row r="4" spans="2:31" ht="20.100000000000001" customHeight="1">
      <c r="C4" s="52" t="s">
        <v>6</v>
      </c>
      <c r="D4" s="54"/>
      <c r="E4" s="54"/>
      <c r="F4" s="54"/>
      <c r="G4" s="54"/>
      <c r="H4" s="141" t="s">
        <v>169</v>
      </c>
      <c r="I4" s="133"/>
      <c r="J4" s="7"/>
      <c r="K4" s="141"/>
      <c r="L4" s="132"/>
      <c r="AB4" s="12" t="s">
        <v>7</v>
      </c>
      <c r="AC4" s="65">
        <v>0.94630000000000003</v>
      </c>
      <c r="AD4" s="59">
        <v>0.9466</v>
      </c>
      <c r="AE4" s="73">
        <f t="shared" ref="AE4:AE22" si="0">AD4-AC4</f>
        <v>2.9999999999999997E-4</v>
      </c>
    </row>
    <row r="5" spans="2:31" ht="20.100000000000001" customHeight="1">
      <c r="C5" s="53" t="s">
        <v>8</v>
      </c>
      <c r="D5" s="54"/>
      <c r="E5" s="54"/>
      <c r="F5" s="54"/>
      <c r="G5" s="54"/>
      <c r="H5" s="124" t="s">
        <v>135</v>
      </c>
      <c r="I5" s="125"/>
      <c r="J5" s="7"/>
      <c r="K5" s="124" t="s">
        <v>161</v>
      </c>
      <c r="L5" s="125"/>
      <c r="AB5" s="12" t="s">
        <v>9</v>
      </c>
      <c r="AC5" s="65">
        <v>0.86729999999999996</v>
      </c>
      <c r="AD5" s="59">
        <v>0.87039999999999995</v>
      </c>
      <c r="AE5" s="73">
        <f t="shared" si="0"/>
        <v>3.0999999999999999E-3</v>
      </c>
    </row>
    <row r="6" spans="2:31" ht="20.100000000000001" customHeight="1">
      <c r="C6" s="53" t="s">
        <v>10</v>
      </c>
      <c r="D6" s="54"/>
      <c r="E6" s="54"/>
      <c r="F6" s="54"/>
      <c r="G6" s="54"/>
      <c r="H6" s="141" t="s">
        <v>170</v>
      </c>
      <c r="I6" s="132"/>
      <c r="J6" s="7"/>
      <c r="K6" s="132" t="s">
        <v>172</v>
      </c>
      <c r="L6" s="132"/>
      <c r="AB6" s="12" t="s">
        <v>11</v>
      </c>
      <c r="AC6" s="65">
        <v>0.69630000000000003</v>
      </c>
      <c r="AD6" s="59">
        <v>0.71</v>
      </c>
      <c r="AE6" s="73">
        <f t="shared" si="0"/>
        <v>1.37E-2</v>
      </c>
    </row>
    <row r="7" spans="2:31" ht="20.100000000000001" customHeight="1">
      <c r="C7" s="53" t="s">
        <v>130</v>
      </c>
      <c r="D7" s="54"/>
      <c r="E7" s="54"/>
      <c r="F7" s="54"/>
      <c r="G7" s="54"/>
      <c r="H7" s="124" t="s">
        <v>159</v>
      </c>
      <c r="I7" s="125"/>
      <c r="J7" s="7"/>
      <c r="K7" s="130" t="s">
        <v>162</v>
      </c>
      <c r="L7" s="103"/>
      <c r="AB7" s="12" t="s">
        <v>12</v>
      </c>
      <c r="AC7" s="65">
        <v>0.85370000000000001</v>
      </c>
      <c r="AD7" s="59">
        <v>0.85309999999999997</v>
      </c>
      <c r="AE7" s="73">
        <f t="shared" si="0"/>
        <v>-5.9999999999999995E-4</v>
      </c>
    </row>
    <row r="8" spans="2:31" ht="20.100000000000001" customHeight="1">
      <c r="C8" s="53"/>
      <c r="D8" s="54"/>
      <c r="E8" s="54"/>
      <c r="F8" s="54"/>
      <c r="G8" s="54"/>
      <c r="H8" s="141" t="s">
        <v>171</v>
      </c>
      <c r="I8" s="132"/>
      <c r="J8" s="7"/>
      <c r="K8" s="131" t="s">
        <v>173</v>
      </c>
      <c r="L8" s="103"/>
      <c r="AB8" s="12"/>
      <c r="AC8" s="65"/>
      <c r="AD8" s="59"/>
      <c r="AE8" s="73"/>
    </row>
    <row r="9" spans="2:31">
      <c r="C9" s="53"/>
      <c r="D9" s="54"/>
      <c r="E9" s="54"/>
      <c r="F9" s="54"/>
      <c r="G9" s="54"/>
      <c r="H9" s="124" t="s">
        <v>160</v>
      </c>
      <c r="I9" s="125"/>
      <c r="J9" s="7"/>
      <c r="K9" s="126" t="s">
        <v>129</v>
      </c>
      <c r="L9" s="127"/>
      <c r="AB9" s="12"/>
      <c r="AC9" s="65"/>
      <c r="AD9" s="59"/>
      <c r="AE9" s="73"/>
    </row>
    <row r="10" spans="2:31" ht="15.75">
      <c r="B10" s="3"/>
      <c r="C10" s="8"/>
      <c r="D10" s="2"/>
      <c r="E10" s="33" t="s">
        <v>13</v>
      </c>
      <c r="F10" s="35"/>
      <c r="G10" s="1"/>
      <c r="H10" s="36"/>
      <c r="I10" s="35"/>
      <c r="J10" s="38" t="s">
        <v>14</v>
      </c>
      <c r="K10" s="35"/>
      <c r="L10" s="35"/>
      <c r="AB10" s="12" t="s">
        <v>19</v>
      </c>
      <c r="AC10" s="65">
        <v>0.93959999999999999</v>
      </c>
      <c r="AD10" s="59">
        <v>0.9496</v>
      </c>
      <c r="AE10" s="73">
        <f t="shared" si="0"/>
        <v>0.01</v>
      </c>
    </row>
    <row r="11" spans="2:31">
      <c r="C11" s="6"/>
      <c r="D11" s="16" t="s">
        <v>20</v>
      </c>
      <c r="E11" s="21"/>
      <c r="F11" s="21"/>
      <c r="G11" s="21"/>
      <c r="H11" s="16" t="s">
        <v>21</v>
      </c>
      <c r="I11" s="21"/>
      <c r="J11" s="21"/>
      <c r="K11" s="21"/>
      <c r="L11" s="21"/>
      <c r="AB11" s="12" t="s">
        <v>30</v>
      </c>
      <c r="AC11" s="65">
        <v>0.9143</v>
      </c>
      <c r="AD11" s="59">
        <v>0.91569999999999996</v>
      </c>
      <c r="AE11" s="73">
        <f t="shared" si="0"/>
        <v>1.4E-3</v>
      </c>
    </row>
    <row r="12" spans="2:31">
      <c r="C12" s="6"/>
      <c r="D12" s="16" t="s">
        <v>31</v>
      </c>
      <c r="E12" s="21"/>
      <c r="F12" s="21"/>
      <c r="G12" s="21"/>
      <c r="H12" s="16" t="s">
        <v>32</v>
      </c>
      <c r="I12" s="21"/>
      <c r="J12" s="21"/>
      <c r="K12" s="21"/>
      <c r="L12" s="21"/>
      <c r="AB12" s="12" t="s">
        <v>40</v>
      </c>
      <c r="AC12" s="65">
        <v>0.83009999999999995</v>
      </c>
      <c r="AD12" s="59">
        <v>0.83120000000000005</v>
      </c>
      <c r="AE12" s="73">
        <f t="shared" si="0"/>
        <v>1.1000000000000001E-3</v>
      </c>
    </row>
    <row r="13" spans="2:31" ht="15.75">
      <c r="D13" s="60"/>
      <c r="G13" s="26"/>
      <c r="H13" s="60"/>
      <c r="J13" s="41" t="s">
        <v>41</v>
      </c>
      <c r="AB13" s="12" t="s">
        <v>48</v>
      </c>
      <c r="AC13" s="65">
        <v>0.95589999999999997</v>
      </c>
      <c r="AD13" s="59">
        <v>0.96650000000000003</v>
      </c>
      <c r="AE13" s="73">
        <f t="shared" si="0"/>
        <v>1.06E-2</v>
      </c>
    </row>
    <row r="14" spans="2:31">
      <c r="D14" s="24" t="s">
        <v>22</v>
      </c>
      <c r="E14" s="26" t="s">
        <v>23</v>
      </c>
      <c r="F14" s="26" t="s">
        <v>24</v>
      </c>
      <c r="G14" s="26" t="s">
        <v>25</v>
      </c>
      <c r="H14" s="24" t="s">
        <v>22</v>
      </c>
      <c r="I14" s="26" t="s">
        <v>23</v>
      </c>
      <c r="J14" s="26" t="s">
        <v>24</v>
      </c>
      <c r="K14" s="26" t="s">
        <v>25</v>
      </c>
      <c r="L14" s="26" t="s">
        <v>26</v>
      </c>
      <c r="AB14" s="12" t="s">
        <v>54</v>
      </c>
      <c r="AC14" s="65">
        <v>0.94650000000000001</v>
      </c>
      <c r="AD14" s="59">
        <v>0.95250000000000001</v>
      </c>
      <c r="AE14" s="73">
        <f t="shared" si="0"/>
        <v>6.0000000000000001E-3</v>
      </c>
    </row>
    <row r="15" spans="2:31">
      <c r="D15" s="28" t="s">
        <v>52</v>
      </c>
      <c r="E15" s="30" t="s">
        <v>55</v>
      </c>
      <c r="F15" s="30" t="s">
        <v>52</v>
      </c>
      <c r="G15" s="30" t="s">
        <v>56</v>
      </c>
      <c r="H15" s="28" t="s">
        <v>52</v>
      </c>
      <c r="I15" s="30" t="s">
        <v>57</v>
      </c>
      <c r="J15" s="30" t="s">
        <v>52</v>
      </c>
      <c r="K15" s="30" t="s">
        <v>52</v>
      </c>
      <c r="L15" s="30" t="s">
        <v>56</v>
      </c>
      <c r="AB15" s="12" t="s">
        <v>63</v>
      </c>
      <c r="AC15" s="65">
        <v>0.98950000000000005</v>
      </c>
      <c r="AD15" s="59">
        <v>0.99470000000000003</v>
      </c>
      <c r="AE15" s="73">
        <f t="shared" si="0"/>
        <v>5.1999999999999998E-3</v>
      </c>
    </row>
    <row r="16" spans="2:31">
      <c r="D16" s="28" t="s">
        <v>64</v>
      </c>
      <c r="E16" s="30" t="s">
        <v>42</v>
      </c>
      <c r="F16" s="30" t="s">
        <v>65</v>
      </c>
      <c r="G16" s="30" t="s">
        <v>66</v>
      </c>
      <c r="H16" s="28" t="s">
        <v>64</v>
      </c>
      <c r="I16" s="30" t="s">
        <v>67</v>
      </c>
      <c r="J16" s="30" t="s">
        <v>65</v>
      </c>
      <c r="K16" s="30" t="s">
        <v>68</v>
      </c>
      <c r="L16" s="30" t="s">
        <v>69</v>
      </c>
      <c r="AB16" s="12" t="s">
        <v>75</v>
      </c>
      <c r="AC16" s="65">
        <v>0.98829999999999996</v>
      </c>
      <c r="AD16" s="59">
        <v>0.99099999999999999</v>
      </c>
      <c r="AE16" s="73">
        <f t="shared" si="0"/>
        <v>2.7000000000000001E-3</v>
      </c>
    </row>
    <row r="17" spans="1:31">
      <c r="D17" s="28" t="s">
        <v>76</v>
      </c>
      <c r="E17" s="30" t="s">
        <v>45</v>
      </c>
      <c r="F17" s="30" t="s">
        <v>77</v>
      </c>
      <c r="G17" s="30" t="s">
        <v>78</v>
      </c>
      <c r="H17" s="28" t="s">
        <v>76</v>
      </c>
      <c r="I17" s="30" t="s">
        <v>79</v>
      </c>
      <c r="J17" s="30" t="s">
        <v>80</v>
      </c>
      <c r="K17" s="30" t="s">
        <v>81</v>
      </c>
      <c r="L17" s="30" t="s">
        <v>78</v>
      </c>
      <c r="AB17" s="12" t="s">
        <v>89</v>
      </c>
      <c r="AC17" s="65">
        <v>1.0502</v>
      </c>
      <c r="AD17" s="59">
        <v>1.0508999999999999</v>
      </c>
      <c r="AE17" s="73">
        <f t="shared" si="0"/>
        <v>6.9999999999999999E-4</v>
      </c>
    </row>
    <row r="18" spans="1:31">
      <c r="D18" s="29"/>
      <c r="E18" s="30" t="s">
        <v>52</v>
      </c>
      <c r="F18" s="30" t="s">
        <v>90</v>
      </c>
      <c r="G18" s="30" t="s">
        <v>91</v>
      </c>
      <c r="H18" s="29"/>
      <c r="I18" s="30" t="s">
        <v>133</v>
      </c>
      <c r="J18" s="30" t="s">
        <v>92</v>
      </c>
      <c r="K18" s="30" t="s">
        <v>93</v>
      </c>
      <c r="L18" s="30" t="s">
        <v>91</v>
      </c>
      <c r="AB18" s="12" t="s">
        <v>99</v>
      </c>
      <c r="AC18" s="65">
        <v>1.0472999999999999</v>
      </c>
      <c r="AD18" s="59">
        <v>1.0361</v>
      </c>
      <c r="AE18" s="73">
        <f t="shared" si="0"/>
        <v>-1.12E-2</v>
      </c>
    </row>
    <row r="19" spans="1:31">
      <c r="D19" s="29"/>
      <c r="E19" s="30" t="s">
        <v>96</v>
      </c>
      <c r="F19" s="7"/>
      <c r="G19" s="30" t="s">
        <v>100</v>
      </c>
      <c r="H19" s="28" t="s">
        <v>101</v>
      </c>
      <c r="I19" s="30" t="s">
        <v>102</v>
      </c>
      <c r="J19" s="32"/>
      <c r="K19" s="30" t="s">
        <v>92</v>
      </c>
      <c r="L19" s="30" t="s">
        <v>100</v>
      </c>
      <c r="AB19" s="12" t="s">
        <v>107</v>
      </c>
      <c r="AC19" s="65">
        <v>0.96840000000000004</v>
      </c>
      <c r="AD19" s="59">
        <v>0.96740000000000004</v>
      </c>
      <c r="AE19" s="73">
        <f t="shared" si="0"/>
        <v>-1E-3</v>
      </c>
    </row>
    <row r="20" spans="1:31">
      <c r="D20" s="5"/>
      <c r="E20" s="30" t="s">
        <v>52</v>
      </c>
      <c r="F20" s="7"/>
      <c r="G20" s="30" t="s">
        <v>108</v>
      </c>
      <c r="H20" s="29"/>
      <c r="I20" s="30" t="s">
        <v>109</v>
      </c>
      <c r="J20" s="32"/>
      <c r="K20" s="32"/>
      <c r="L20" s="30" t="s">
        <v>108</v>
      </c>
      <c r="AB20" s="12" t="s">
        <v>112</v>
      </c>
      <c r="AC20" s="65">
        <v>1.0269999999999999</v>
      </c>
      <c r="AD20" s="59">
        <v>1.0245</v>
      </c>
      <c r="AE20" s="73">
        <f t="shared" si="0"/>
        <v>-2.5000000000000001E-3</v>
      </c>
    </row>
    <row r="21" spans="1:31" ht="15.75">
      <c r="C21" s="4" t="s">
        <v>113</v>
      </c>
      <c r="D21" s="5"/>
      <c r="E21" s="30" t="s">
        <v>65</v>
      </c>
      <c r="F21" s="7"/>
      <c r="G21" s="30" t="s">
        <v>114</v>
      </c>
      <c r="H21" s="29"/>
      <c r="I21" s="30" t="s">
        <v>115</v>
      </c>
      <c r="J21" s="32"/>
      <c r="K21" s="32"/>
      <c r="L21" s="30" t="s">
        <v>116</v>
      </c>
      <c r="AB21" s="12" t="s">
        <v>119</v>
      </c>
      <c r="AC21" s="65">
        <v>1.0047999999999999</v>
      </c>
      <c r="AD21" s="59">
        <v>1.0081</v>
      </c>
      <c r="AE21" s="73">
        <f t="shared" si="0"/>
        <v>3.3E-3</v>
      </c>
    </row>
    <row r="22" spans="1:31" ht="15.75" thickBot="1">
      <c r="D22" s="60"/>
      <c r="H22" s="29"/>
      <c r="I22" s="32"/>
      <c r="J22" s="32"/>
      <c r="K22" s="32"/>
      <c r="L22" s="32"/>
      <c r="AB22" s="12" t="s">
        <v>120</v>
      </c>
      <c r="AC22" s="65">
        <v>0.95069999999999999</v>
      </c>
      <c r="AD22" s="59">
        <v>0.94850000000000001</v>
      </c>
      <c r="AE22" s="73">
        <f t="shared" si="0"/>
        <v>-2.2000000000000001E-3</v>
      </c>
    </row>
    <row r="23" spans="1:31" ht="16.5" thickTop="1">
      <c r="A23" s="129" t="s">
        <v>142</v>
      </c>
      <c r="B23" s="4">
        <v>1</v>
      </c>
      <c r="C23" s="77" t="s">
        <v>141</v>
      </c>
      <c r="D23" s="68">
        <v>2806467350</v>
      </c>
      <c r="E23" s="62">
        <v>0.98519999999999996</v>
      </c>
      <c r="F23" s="63">
        <f t="shared" ref="F23:F33" si="1">(D23/E23)</f>
        <v>2848627030</v>
      </c>
      <c r="G23" s="63">
        <f t="shared" ref="G23:G33" si="2">F23-D23</f>
        <v>42159680</v>
      </c>
      <c r="H23" s="68">
        <v>4591136</v>
      </c>
      <c r="I23" s="62">
        <v>0.98519999999999996</v>
      </c>
      <c r="J23" s="105">
        <f t="shared" ref="J23:J33" si="3">(H23/I23)</f>
        <v>4660106</v>
      </c>
      <c r="K23" s="63">
        <f t="shared" ref="K23:K33" si="4">(J23*I23)</f>
        <v>4591136</v>
      </c>
      <c r="L23" s="143">
        <f>(H23-K23)</f>
        <v>0</v>
      </c>
      <c r="AB23" s="12" t="s">
        <v>121</v>
      </c>
      <c r="AC23" s="65"/>
      <c r="AD23" s="59"/>
      <c r="AE23" s="73"/>
    </row>
    <row r="24" spans="1:31" ht="15.75">
      <c r="A24" s="107" t="s">
        <v>142</v>
      </c>
      <c r="B24" s="4">
        <v>2</v>
      </c>
      <c r="C24" s="78" t="s">
        <v>125</v>
      </c>
      <c r="D24" s="67">
        <v>1976451550</v>
      </c>
      <c r="E24" s="65">
        <v>0.70530000000000004</v>
      </c>
      <c r="F24" s="61">
        <f t="shared" si="1"/>
        <v>2802284914</v>
      </c>
      <c r="G24" s="61">
        <f t="shared" si="2"/>
        <v>825833364</v>
      </c>
      <c r="H24" s="67">
        <v>825833364</v>
      </c>
      <c r="I24" s="65">
        <v>0.70530000000000004</v>
      </c>
      <c r="J24" s="106">
        <f t="shared" si="3"/>
        <v>1170896589</v>
      </c>
      <c r="K24" s="61">
        <f t="shared" si="4"/>
        <v>825833364</v>
      </c>
      <c r="L24" s="81">
        <f t="shared" ref="L24:L33" si="5">(H24-K24)</f>
        <v>0</v>
      </c>
      <c r="AB24" s="12" t="s">
        <v>122</v>
      </c>
      <c r="AC24" s="65">
        <v>1.0508999999999999</v>
      </c>
      <c r="AD24" s="59">
        <v>1.0266</v>
      </c>
      <c r="AE24" s="73">
        <f>AD24-AC24</f>
        <v>-2.4299999999999999E-2</v>
      </c>
    </row>
    <row r="25" spans="1:31" ht="15.75">
      <c r="A25" s="129" t="s">
        <v>142</v>
      </c>
      <c r="B25" s="4">
        <v>3</v>
      </c>
      <c r="C25" s="78" t="s">
        <v>132</v>
      </c>
      <c r="D25" s="67">
        <v>8489887260</v>
      </c>
      <c r="E25" s="65">
        <v>0.97040000000000004</v>
      </c>
      <c r="F25" s="61">
        <f t="shared" si="1"/>
        <v>8748853318</v>
      </c>
      <c r="G25" s="61">
        <f t="shared" si="2"/>
        <v>258966058</v>
      </c>
      <c r="H25" s="67">
        <v>27164069</v>
      </c>
      <c r="I25" s="65">
        <v>0.97040000000000004</v>
      </c>
      <c r="J25" s="106">
        <f t="shared" si="3"/>
        <v>27992651</v>
      </c>
      <c r="K25" s="61">
        <f t="shared" si="4"/>
        <v>27164069</v>
      </c>
      <c r="L25" s="81">
        <f t="shared" si="5"/>
        <v>0</v>
      </c>
      <c r="AB25" s="12" t="s">
        <v>123</v>
      </c>
      <c r="AC25" s="65">
        <v>0.95850000000000002</v>
      </c>
      <c r="AD25" s="59">
        <v>0.96679999999999999</v>
      </c>
      <c r="AE25" s="73">
        <f>AD25-AC25</f>
        <v>8.3000000000000001E-3</v>
      </c>
    </row>
    <row r="26" spans="1:31" ht="15.75">
      <c r="A26" s="129" t="s">
        <v>157</v>
      </c>
      <c r="B26" s="4">
        <v>4</v>
      </c>
      <c r="C26" s="78" t="s">
        <v>140</v>
      </c>
      <c r="D26" s="67">
        <v>389512700</v>
      </c>
      <c r="E26" s="65">
        <v>0.96619999999999995</v>
      </c>
      <c r="F26" s="61">
        <f t="shared" si="1"/>
        <v>403138791</v>
      </c>
      <c r="G26" s="61">
        <f t="shared" si="2"/>
        <v>13626091</v>
      </c>
      <c r="H26" s="67">
        <v>3582656</v>
      </c>
      <c r="I26" s="65">
        <v>0.96619999999999995</v>
      </c>
      <c r="J26" s="106">
        <f t="shared" si="3"/>
        <v>3707986</v>
      </c>
      <c r="K26" s="61">
        <f t="shared" si="4"/>
        <v>3582656</v>
      </c>
      <c r="L26" s="81">
        <f t="shared" si="5"/>
        <v>0</v>
      </c>
      <c r="AB26" s="57"/>
      <c r="AC26" s="57"/>
    </row>
    <row r="27" spans="1:31" ht="15.75">
      <c r="A27" s="129"/>
      <c r="B27" s="4">
        <v>5</v>
      </c>
      <c r="C27" s="78" t="s">
        <v>136</v>
      </c>
      <c r="D27" s="67">
        <v>315937400</v>
      </c>
      <c r="E27" s="65">
        <v>0.94630000000000003</v>
      </c>
      <c r="F27" s="61">
        <f t="shared" si="1"/>
        <v>333866004</v>
      </c>
      <c r="G27" s="61">
        <f t="shared" si="2"/>
        <v>17928604</v>
      </c>
      <c r="H27" s="67">
        <v>1897655</v>
      </c>
      <c r="I27" s="65">
        <v>0.94630000000000003</v>
      </c>
      <c r="J27" s="106">
        <f t="shared" si="3"/>
        <v>2005342</v>
      </c>
      <c r="K27" s="61">
        <f t="shared" si="4"/>
        <v>1897655</v>
      </c>
      <c r="L27" s="81">
        <f t="shared" si="5"/>
        <v>0</v>
      </c>
    </row>
    <row r="28" spans="1:31" ht="15.75">
      <c r="A28" s="107" t="s">
        <v>142</v>
      </c>
      <c r="B28" s="4">
        <v>6</v>
      </c>
      <c r="C28" s="78" t="s">
        <v>137</v>
      </c>
      <c r="D28" s="67">
        <v>3961291400</v>
      </c>
      <c r="E28" s="65">
        <v>0.92390000000000005</v>
      </c>
      <c r="F28" s="61">
        <f t="shared" si="1"/>
        <v>4287575928</v>
      </c>
      <c r="G28" s="61">
        <f t="shared" si="2"/>
        <v>326284528</v>
      </c>
      <c r="H28" s="67">
        <v>5092983</v>
      </c>
      <c r="I28" s="65">
        <v>0.92390000000000005</v>
      </c>
      <c r="J28" s="106">
        <f t="shared" si="3"/>
        <v>5512483</v>
      </c>
      <c r="K28" s="61">
        <f t="shared" si="4"/>
        <v>5092983</v>
      </c>
      <c r="L28" s="144">
        <f t="shared" si="5"/>
        <v>0</v>
      </c>
    </row>
    <row r="29" spans="1:31" ht="15.75">
      <c r="A29" s="129" t="s">
        <v>142</v>
      </c>
      <c r="B29" s="4">
        <v>7</v>
      </c>
      <c r="C29" s="78" t="s">
        <v>126</v>
      </c>
      <c r="D29" s="67">
        <v>4619304350</v>
      </c>
      <c r="E29" s="65">
        <v>0.93340000000000001</v>
      </c>
      <c r="F29" s="61">
        <f t="shared" si="1"/>
        <v>4948901168</v>
      </c>
      <c r="G29" s="61">
        <f t="shared" si="2"/>
        <v>329596818</v>
      </c>
      <c r="H29" s="67">
        <v>6168711</v>
      </c>
      <c r="I29" s="65">
        <v>0.93340000000000001</v>
      </c>
      <c r="J29" s="106">
        <f t="shared" si="3"/>
        <v>6608861</v>
      </c>
      <c r="K29" s="61">
        <f t="shared" si="4"/>
        <v>6168711</v>
      </c>
      <c r="L29" s="81">
        <f t="shared" si="5"/>
        <v>0</v>
      </c>
    </row>
    <row r="30" spans="1:31" ht="15.75">
      <c r="A30" s="107"/>
      <c r="B30" s="4">
        <v>8</v>
      </c>
      <c r="C30" s="78" t="s">
        <v>138</v>
      </c>
      <c r="D30" s="67">
        <v>495109700</v>
      </c>
      <c r="E30" s="65">
        <v>0.99360000000000004</v>
      </c>
      <c r="F30" s="61">
        <f t="shared" si="1"/>
        <v>498298812</v>
      </c>
      <c r="G30" s="61">
        <f t="shared" si="2"/>
        <v>3189112</v>
      </c>
      <c r="H30" s="67">
        <v>1817400</v>
      </c>
      <c r="I30" s="65">
        <v>0.99360000000000004</v>
      </c>
      <c r="J30" s="106">
        <f t="shared" si="3"/>
        <v>1829106</v>
      </c>
      <c r="K30" s="61">
        <f t="shared" si="4"/>
        <v>1817400</v>
      </c>
      <c r="L30" s="81">
        <f t="shared" si="5"/>
        <v>0</v>
      </c>
    </row>
    <row r="31" spans="1:31" ht="15.75">
      <c r="A31" s="129" t="s">
        <v>142</v>
      </c>
      <c r="B31" s="4">
        <v>11</v>
      </c>
      <c r="C31" s="78" t="s">
        <v>127</v>
      </c>
      <c r="D31" s="67">
        <v>2299529133</v>
      </c>
      <c r="E31" s="65">
        <v>0.99229999999999996</v>
      </c>
      <c r="F31" s="61">
        <f t="shared" si="1"/>
        <v>2317372904</v>
      </c>
      <c r="G31" s="61">
        <f t="shared" si="2"/>
        <v>17843771</v>
      </c>
      <c r="H31" s="67">
        <v>17054339</v>
      </c>
      <c r="I31" s="65">
        <v>0.99229999999999996</v>
      </c>
      <c r="J31" s="106">
        <f t="shared" si="3"/>
        <v>17186676</v>
      </c>
      <c r="K31" s="61">
        <f t="shared" si="4"/>
        <v>17054339</v>
      </c>
      <c r="L31" s="81">
        <f t="shared" si="5"/>
        <v>0</v>
      </c>
    </row>
    <row r="32" spans="1:31" ht="15.75">
      <c r="A32" s="107" t="s">
        <v>142</v>
      </c>
      <c r="B32" s="4">
        <v>12</v>
      </c>
      <c r="C32" s="78" t="s">
        <v>139</v>
      </c>
      <c r="D32" s="67">
        <v>2553496926</v>
      </c>
      <c r="E32" s="65">
        <v>0.96850000000000003</v>
      </c>
      <c r="F32" s="61">
        <f t="shared" si="1"/>
        <v>2636548194</v>
      </c>
      <c r="G32" s="61">
        <f t="shared" si="2"/>
        <v>83051268</v>
      </c>
      <c r="H32" s="67">
        <v>3137969</v>
      </c>
      <c r="I32" s="65">
        <v>0.96850000000000003</v>
      </c>
      <c r="J32" s="106">
        <f t="shared" si="3"/>
        <v>3240030</v>
      </c>
      <c r="K32" s="61">
        <f t="shared" si="4"/>
        <v>3137969</v>
      </c>
      <c r="L32" s="144">
        <f t="shared" si="5"/>
        <v>0</v>
      </c>
    </row>
    <row r="33" spans="1:23" ht="15.75">
      <c r="A33" s="107" t="s">
        <v>142</v>
      </c>
      <c r="B33" s="4">
        <v>13</v>
      </c>
      <c r="C33" s="78" t="s">
        <v>128</v>
      </c>
      <c r="D33" s="67">
        <v>5988986803</v>
      </c>
      <c r="E33" s="65">
        <v>0.89300000000000002</v>
      </c>
      <c r="F33" s="61">
        <f t="shared" si="1"/>
        <v>6706592165</v>
      </c>
      <c r="G33" s="61">
        <f t="shared" si="2"/>
        <v>717605362</v>
      </c>
      <c r="H33" s="67">
        <v>11172487</v>
      </c>
      <c r="I33" s="65">
        <v>0.89300000000000002</v>
      </c>
      <c r="J33" s="106">
        <f t="shared" si="3"/>
        <v>12511184</v>
      </c>
      <c r="K33" s="61">
        <f t="shared" si="4"/>
        <v>11172487</v>
      </c>
      <c r="L33" s="81">
        <f t="shared" si="5"/>
        <v>0</v>
      </c>
    </row>
    <row r="34" spans="1:23" ht="15.75">
      <c r="A34" s="129" t="s">
        <v>142</v>
      </c>
      <c r="B34" s="4">
        <v>14</v>
      </c>
      <c r="C34" s="78" t="s">
        <v>156</v>
      </c>
      <c r="D34" s="67">
        <v>7139214600</v>
      </c>
      <c r="E34" s="65">
        <v>0.87309999999999999</v>
      </c>
      <c r="F34" s="61">
        <f t="shared" ref="F34" si="6">(D34/E34)</f>
        <v>8176857863</v>
      </c>
      <c r="G34" s="61">
        <f t="shared" ref="G34" si="7">F34-D34</f>
        <v>1037643263</v>
      </c>
      <c r="H34" s="67">
        <v>8583276</v>
      </c>
      <c r="I34" s="65">
        <v>0.87309999999999999</v>
      </c>
      <c r="J34" s="106">
        <f t="shared" ref="J34" si="8">(H34/I34)</f>
        <v>9830805</v>
      </c>
      <c r="K34" s="61">
        <f t="shared" ref="K34" si="9">(J34*I34)</f>
        <v>8583276</v>
      </c>
      <c r="L34" s="81">
        <f t="shared" ref="L34" si="10">(H34-K34)</f>
        <v>0</v>
      </c>
    </row>
    <row r="35" spans="1:23">
      <c r="C35" s="83"/>
      <c r="D35" s="58"/>
      <c r="E35" s="85"/>
      <c r="F35" s="57"/>
      <c r="G35" s="87"/>
      <c r="H35" s="57"/>
      <c r="I35" s="85"/>
      <c r="J35" s="58"/>
      <c r="K35" s="117"/>
      <c r="L35" s="118"/>
    </row>
    <row r="36" spans="1:23" ht="16.5" thickBot="1">
      <c r="C36" s="84" t="s">
        <v>124</v>
      </c>
      <c r="D36" s="97">
        <f>SUM(D23:D35)</f>
        <v>41035189172</v>
      </c>
      <c r="E36" s="86"/>
      <c r="F36" s="90">
        <f>SUM(F23:F35)</f>
        <v>44708917091</v>
      </c>
      <c r="G36" s="91">
        <f>SUM(G23:G35)</f>
        <v>3673727919</v>
      </c>
      <c r="H36" s="90">
        <f>SUM(H23:H35)</f>
        <v>916096045</v>
      </c>
      <c r="I36" s="86"/>
      <c r="J36" s="90">
        <f>SUM(J23:J35)</f>
        <v>1265981819</v>
      </c>
      <c r="K36" s="92">
        <f>SUM(K23:K35)</f>
        <v>916096045</v>
      </c>
      <c r="L36" s="104">
        <f>(H36-K36)</f>
        <v>0</v>
      </c>
    </row>
    <row r="37" spans="1:23" ht="15.75" thickTop="1">
      <c r="C37" s="108" t="s">
        <v>177</v>
      </c>
    </row>
    <row r="39" spans="1:23"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</row>
    <row r="41" spans="1:23" ht="18">
      <c r="C41" s="49"/>
      <c r="D41" s="50"/>
      <c r="E41" s="50"/>
      <c r="F41" s="50"/>
      <c r="G41" s="50"/>
      <c r="H41" s="6"/>
      <c r="I41" s="13"/>
      <c r="J41" s="7"/>
      <c r="K41" s="7"/>
      <c r="L41" s="7"/>
    </row>
    <row r="42" spans="1:23">
      <c r="C42" s="51"/>
      <c r="H42" s="6"/>
      <c r="I42" s="13"/>
      <c r="J42" s="7"/>
      <c r="K42" s="7"/>
      <c r="L42" s="7"/>
    </row>
    <row r="43" spans="1:23">
      <c r="C43" s="52"/>
      <c r="D43" s="54"/>
      <c r="E43" s="54"/>
      <c r="F43" s="54"/>
      <c r="G43" s="54"/>
      <c r="H43" s="7"/>
      <c r="I43" s="13"/>
      <c r="J43" s="7"/>
      <c r="K43" s="7"/>
      <c r="L43" s="7"/>
    </row>
    <row r="44" spans="1:23">
      <c r="C44" s="52"/>
      <c r="D44" s="54"/>
      <c r="E44" s="54"/>
      <c r="F44" s="54"/>
      <c r="G44" s="54"/>
      <c r="H44" s="6"/>
      <c r="I44" s="13"/>
      <c r="J44" s="7"/>
      <c r="K44" s="6"/>
      <c r="L44" s="7"/>
    </row>
    <row r="45" spans="1:23">
      <c r="C45" s="53"/>
      <c r="D45" s="54"/>
      <c r="E45" s="54"/>
      <c r="F45" s="54"/>
      <c r="G45" s="54"/>
      <c r="H45" s="6"/>
      <c r="I45" s="7"/>
      <c r="J45" s="7"/>
      <c r="K45" s="6"/>
      <c r="L45" s="7"/>
    </row>
    <row r="46" spans="1:23">
      <c r="C46" s="53"/>
      <c r="D46" s="54"/>
      <c r="E46" s="54"/>
      <c r="F46" s="54"/>
      <c r="G46" s="54"/>
      <c r="H46" s="6"/>
      <c r="I46" s="7"/>
      <c r="J46" s="7"/>
      <c r="K46" s="7"/>
      <c r="L46" s="7"/>
    </row>
    <row r="47" spans="1:23">
      <c r="C47" s="53"/>
      <c r="D47" s="54"/>
      <c r="E47" s="54"/>
      <c r="F47" s="54"/>
      <c r="G47" s="54"/>
      <c r="H47" s="6"/>
      <c r="I47" s="7"/>
      <c r="J47" s="7"/>
      <c r="K47" s="43"/>
      <c r="L47" s="7"/>
      <c r="N47" s="27"/>
      <c r="O47" s="27"/>
      <c r="P47" s="27"/>
      <c r="Q47" s="27"/>
      <c r="R47" s="27"/>
      <c r="S47" s="26"/>
      <c r="T47" s="26"/>
      <c r="U47" s="26"/>
      <c r="V47" s="27"/>
      <c r="W47" s="31"/>
    </row>
    <row r="48" spans="1:23" ht="15.75">
      <c r="B48" s="3"/>
      <c r="C48" s="9"/>
      <c r="D48" s="3"/>
      <c r="E48" s="34"/>
      <c r="F48" s="37"/>
      <c r="G48" s="3"/>
      <c r="H48" s="37"/>
      <c r="I48" s="37"/>
      <c r="J48" s="41"/>
      <c r="K48" s="37"/>
      <c r="L48" s="37"/>
      <c r="M48" s="3"/>
      <c r="N48" s="45"/>
      <c r="O48" s="3"/>
      <c r="P48" s="3"/>
      <c r="Q48" s="3"/>
      <c r="S48" s="21"/>
      <c r="T48" s="27"/>
      <c r="U48" s="27"/>
      <c r="V48" s="41"/>
      <c r="W48" s="20"/>
    </row>
    <row r="49" spans="2:23">
      <c r="C49" s="6"/>
      <c r="D49" s="21"/>
      <c r="E49" s="21"/>
      <c r="F49" s="21"/>
      <c r="G49" s="21"/>
      <c r="H49" s="21"/>
      <c r="I49" s="21"/>
      <c r="J49" s="21"/>
      <c r="K49" s="21"/>
      <c r="L49" s="21"/>
      <c r="N49" s="26"/>
      <c r="O49" s="26"/>
      <c r="P49" s="26"/>
      <c r="Q49" s="26"/>
      <c r="R49" s="26"/>
      <c r="S49" s="21"/>
      <c r="T49" s="21"/>
      <c r="U49" s="21"/>
      <c r="V49" s="20"/>
      <c r="W49" s="20"/>
    </row>
    <row r="50" spans="2:23">
      <c r="C50" s="6"/>
      <c r="D50" s="21"/>
      <c r="E50" s="21"/>
      <c r="F50" s="21"/>
      <c r="G50" s="21"/>
      <c r="H50" s="21"/>
      <c r="I50" s="21"/>
      <c r="J50" s="21"/>
      <c r="K50" s="21"/>
      <c r="L50" s="21"/>
      <c r="N50" s="30"/>
      <c r="O50" s="30"/>
      <c r="P50" s="30"/>
      <c r="Q50" s="30"/>
      <c r="R50" s="30"/>
      <c r="S50" s="21"/>
      <c r="T50" s="21"/>
      <c r="U50" s="21"/>
      <c r="V50" s="22"/>
      <c r="W50" s="20"/>
    </row>
    <row r="51" spans="2:23" ht="15.75">
      <c r="G51" s="26"/>
      <c r="J51" s="41"/>
      <c r="N51" s="30"/>
      <c r="O51" s="30"/>
      <c r="P51" s="30"/>
      <c r="Q51" s="30"/>
      <c r="R51" s="30"/>
      <c r="T51" s="20"/>
      <c r="V51" s="42"/>
      <c r="W51" s="20"/>
    </row>
    <row r="52" spans="2:23" ht="15.75">
      <c r="D52" s="26"/>
      <c r="E52" s="26"/>
      <c r="F52" s="26"/>
      <c r="G52" s="26"/>
      <c r="H52" s="26"/>
      <c r="I52" s="26"/>
      <c r="J52" s="26"/>
      <c r="K52" s="26"/>
      <c r="L52" s="26"/>
      <c r="N52" s="30"/>
      <c r="O52" s="30"/>
      <c r="P52" s="30"/>
      <c r="Q52" s="30"/>
      <c r="R52" s="30"/>
      <c r="V52" s="42"/>
      <c r="W52" s="22"/>
    </row>
    <row r="53" spans="2:23">
      <c r="D53" s="30"/>
      <c r="E53" s="30"/>
      <c r="F53" s="30"/>
      <c r="G53" s="30"/>
      <c r="H53" s="30"/>
      <c r="I53" s="30"/>
      <c r="J53" s="30"/>
      <c r="K53" s="30"/>
      <c r="L53" s="30"/>
      <c r="N53" s="30"/>
      <c r="O53" s="30"/>
      <c r="P53" s="30"/>
      <c r="Q53" s="30"/>
      <c r="R53" s="30"/>
      <c r="S53" s="30"/>
      <c r="T53" s="30"/>
      <c r="U53" s="30"/>
      <c r="V53" s="22"/>
      <c r="W53" s="22"/>
    </row>
    <row r="54" spans="2:23">
      <c r="D54" s="30"/>
      <c r="E54" s="30"/>
      <c r="F54" s="30"/>
      <c r="G54" s="30"/>
      <c r="H54" s="30"/>
      <c r="I54" s="30"/>
      <c r="J54" s="30"/>
      <c r="K54" s="30"/>
      <c r="L54" s="30"/>
      <c r="N54" s="30"/>
      <c r="O54" s="32"/>
      <c r="P54" s="30"/>
      <c r="Q54" s="30"/>
      <c r="R54" s="30"/>
      <c r="S54" s="30"/>
      <c r="T54" s="30"/>
      <c r="U54" s="30"/>
      <c r="V54" s="47"/>
      <c r="W54" s="47"/>
    </row>
    <row r="55" spans="2:23">
      <c r="D55" s="30"/>
      <c r="E55" s="30"/>
      <c r="F55" s="30"/>
      <c r="G55" s="30"/>
      <c r="H55" s="30"/>
      <c r="I55" s="30"/>
      <c r="J55" s="30"/>
      <c r="K55" s="30"/>
      <c r="L55" s="30"/>
      <c r="N55" s="30"/>
      <c r="O55" s="32"/>
      <c r="P55" s="30"/>
      <c r="Q55" s="30"/>
      <c r="R55" s="30"/>
      <c r="S55" s="30"/>
      <c r="T55" s="30"/>
      <c r="U55" s="30"/>
      <c r="V55" s="47"/>
      <c r="W55" s="47"/>
    </row>
    <row r="56" spans="2:23">
      <c r="D56" s="32"/>
      <c r="E56" s="30"/>
      <c r="F56" s="30"/>
      <c r="G56" s="30"/>
      <c r="H56" s="32"/>
      <c r="I56" s="30"/>
      <c r="J56" s="30"/>
      <c r="K56" s="30"/>
      <c r="L56" s="30"/>
      <c r="N56" s="30"/>
      <c r="O56" s="32"/>
      <c r="P56" s="32"/>
      <c r="Q56" s="30"/>
      <c r="R56" s="32"/>
      <c r="S56" s="30"/>
      <c r="T56" s="30"/>
      <c r="U56" s="30"/>
      <c r="V56" s="22"/>
      <c r="W56" s="47"/>
    </row>
    <row r="57" spans="2:23">
      <c r="D57" s="32"/>
      <c r="E57" s="30"/>
      <c r="F57" s="7"/>
      <c r="G57" s="30"/>
      <c r="H57" s="30"/>
      <c r="I57" s="30"/>
      <c r="J57" s="32"/>
      <c r="K57" s="30"/>
      <c r="L57" s="30"/>
      <c r="N57" s="30"/>
      <c r="O57" s="32"/>
      <c r="P57" s="32"/>
      <c r="Q57" s="30"/>
      <c r="R57" s="32"/>
      <c r="S57" s="32"/>
      <c r="T57" s="30"/>
      <c r="U57" s="30"/>
      <c r="V57" s="7"/>
      <c r="W57" s="22"/>
    </row>
    <row r="58" spans="2:23">
      <c r="D58" s="7"/>
      <c r="E58" s="30"/>
      <c r="F58" s="7"/>
      <c r="G58" s="30"/>
      <c r="H58" s="32"/>
      <c r="I58" s="30"/>
      <c r="J58" s="32"/>
      <c r="K58" s="32"/>
      <c r="L58" s="30"/>
      <c r="N58" s="32"/>
      <c r="O58" s="32"/>
      <c r="P58" s="32"/>
      <c r="Q58" s="30"/>
      <c r="R58" s="32"/>
      <c r="S58" s="30"/>
      <c r="T58" s="32"/>
      <c r="U58" s="32"/>
      <c r="V58" s="7"/>
      <c r="W58" s="22"/>
    </row>
    <row r="59" spans="2:23" ht="15.75">
      <c r="C59" s="4"/>
      <c r="D59" s="7"/>
      <c r="E59" s="30"/>
      <c r="F59" s="7"/>
      <c r="G59" s="30"/>
      <c r="H59" s="32"/>
      <c r="I59" s="30"/>
      <c r="J59" s="32"/>
      <c r="K59" s="32"/>
      <c r="L59" s="30"/>
      <c r="M59" s="4"/>
      <c r="N59" s="32"/>
      <c r="O59" s="32"/>
      <c r="P59" s="32"/>
      <c r="Q59" s="30"/>
      <c r="R59" s="32"/>
      <c r="S59" s="30"/>
      <c r="T59" s="32"/>
      <c r="U59" s="32"/>
      <c r="V59" s="22"/>
      <c r="W59" s="22"/>
    </row>
    <row r="60" spans="2:23">
      <c r="H60" s="32"/>
      <c r="I60" s="32"/>
      <c r="J60" s="32"/>
      <c r="K60" s="32"/>
      <c r="L60" s="32"/>
      <c r="N60" s="32"/>
      <c r="O60" s="32"/>
      <c r="P60" s="32"/>
      <c r="Q60" s="32"/>
      <c r="R60" s="32"/>
      <c r="S60" s="32"/>
      <c r="T60" s="32"/>
      <c r="U60" s="32"/>
      <c r="V60" s="22"/>
      <c r="W60" s="22"/>
    </row>
    <row r="61" spans="2:23" ht="15.75">
      <c r="B61" s="4"/>
      <c r="C61" s="11"/>
      <c r="D61" s="74"/>
      <c r="E61" s="73"/>
      <c r="F61" s="74"/>
      <c r="G61" s="74"/>
      <c r="H61" s="74"/>
      <c r="I61" s="73"/>
      <c r="J61" s="74"/>
      <c r="K61" s="74"/>
      <c r="M61" s="11"/>
      <c r="N61" s="75"/>
      <c r="O61" s="76"/>
      <c r="P61" s="75"/>
      <c r="Q61" s="25"/>
      <c r="R61" s="74"/>
      <c r="W61" s="74"/>
    </row>
    <row r="62" spans="2:23" ht="15.75">
      <c r="B62" s="4"/>
      <c r="C62" s="13"/>
      <c r="D62" s="74"/>
      <c r="E62" s="73"/>
      <c r="F62" s="74"/>
      <c r="G62" s="74"/>
      <c r="H62" s="74"/>
      <c r="I62" s="73"/>
      <c r="J62" s="74"/>
      <c r="K62" s="74"/>
      <c r="M62" s="13"/>
      <c r="N62" s="75"/>
      <c r="O62" s="76"/>
      <c r="P62" s="75"/>
      <c r="Q62" s="25"/>
      <c r="R62" s="74"/>
      <c r="W62" s="74"/>
    </row>
    <row r="63" spans="2:23" ht="15.75">
      <c r="B63" s="4"/>
      <c r="C63" s="13"/>
      <c r="D63" s="74"/>
      <c r="E63" s="73"/>
      <c r="F63" s="74"/>
      <c r="G63" s="74"/>
      <c r="H63" s="74"/>
      <c r="I63" s="73"/>
      <c r="J63" s="74"/>
      <c r="K63" s="74"/>
      <c r="M63" s="13"/>
      <c r="N63" s="75"/>
      <c r="O63" s="76"/>
      <c r="P63" s="75"/>
      <c r="Q63" s="25"/>
      <c r="R63" s="74"/>
      <c r="W63" s="74"/>
    </row>
    <row r="64" spans="2:23" ht="15.75">
      <c r="B64" s="4"/>
      <c r="C64" s="13"/>
      <c r="D64" s="74"/>
      <c r="E64" s="73"/>
      <c r="F64" s="74"/>
      <c r="G64" s="74"/>
      <c r="H64" s="74"/>
      <c r="I64" s="73"/>
      <c r="J64" s="74"/>
      <c r="K64" s="74"/>
      <c r="M64" s="13"/>
      <c r="N64" s="75"/>
      <c r="O64" s="76"/>
      <c r="P64" s="75"/>
      <c r="Q64" s="25"/>
      <c r="R64" s="74"/>
      <c r="W64" s="74"/>
    </row>
    <row r="65" spans="2:23" ht="15.75">
      <c r="B65" s="4"/>
      <c r="C65" s="13"/>
      <c r="D65" s="74"/>
      <c r="E65" s="73"/>
      <c r="F65" s="74"/>
      <c r="G65" s="74"/>
      <c r="H65" s="74"/>
      <c r="I65" s="73"/>
      <c r="J65" s="74"/>
      <c r="K65" s="74"/>
      <c r="M65" s="13"/>
      <c r="N65" s="75"/>
      <c r="O65" s="76"/>
      <c r="P65" s="75"/>
      <c r="Q65" s="25"/>
      <c r="R65" s="74"/>
      <c r="W65" s="74"/>
    </row>
    <row r="66" spans="2:23" ht="15.75">
      <c r="B66" s="4"/>
      <c r="C66" s="13"/>
      <c r="D66" s="74"/>
      <c r="E66" s="73"/>
      <c r="F66" s="74"/>
      <c r="G66" s="74"/>
      <c r="H66" s="74"/>
      <c r="I66" s="73"/>
      <c r="J66" s="74"/>
      <c r="K66" s="74"/>
      <c r="M66" s="13"/>
      <c r="N66" s="75"/>
      <c r="O66" s="76"/>
      <c r="P66" s="75"/>
      <c r="Q66" s="25"/>
      <c r="R66" s="74"/>
      <c r="W66" s="74"/>
    </row>
    <row r="67" spans="2:23" ht="15.75">
      <c r="B67" s="4"/>
      <c r="C67" s="13"/>
      <c r="D67" s="74"/>
      <c r="E67" s="73"/>
      <c r="F67" s="74"/>
      <c r="G67" s="74"/>
      <c r="H67" s="74"/>
      <c r="I67" s="73"/>
      <c r="J67" s="74"/>
      <c r="K67" s="74"/>
      <c r="M67" s="13"/>
      <c r="N67" s="75"/>
      <c r="O67" s="76"/>
      <c r="P67" s="75"/>
      <c r="Q67" s="25"/>
      <c r="R67" s="74"/>
      <c r="V67" s="74"/>
      <c r="W67" s="74"/>
    </row>
    <row r="68" spans="2:23" ht="15.75">
      <c r="B68" s="4"/>
      <c r="C68" s="13"/>
      <c r="D68" s="74"/>
      <c r="E68" s="73"/>
      <c r="F68" s="74"/>
      <c r="G68" s="74"/>
      <c r="H68" s="74"/>
      <c r="I68" s="73"/>
      <c r="J68" s="74"/>
      <c r="K68" s="74"/>
      <c r="M68" s="13"/>
      <c r="N68" s="75"/>
      <c r="O68" s="76"/>
      <c r="P68" s="75"/>
      <c r="Q68" s="25"/>
      <c r="R68" s="74"/>
      <c r="W68" s="74"/>
    </row>
    <row r="69" spans="2:23" ht="15.75">
      <c r="B69" s="4"/>
      <c r="C69" s="13"/>
      <c r="D69" s="74"/>
      <c r="E69" s="73"/>
      <c r="F69" s="74"/>
      <c r="G69" s="74"/>
      <c r="H69" s="74"/>
      <c r="I69" s="73"/>
      <c r="J69" s="74"/>
      <c r="K69" s="74"/>
      <c r="M69" s="13"/>
      <c r="N69" s="75"/>
      <c r="O69" s="76"/>
      <c r="P69" s="75"/>
      <c r="Q69" s="25"/>
      <c r="R69" s="74"/>
      <c r="W69" s="74"/>
    </row>
    <row r="70" spans="2:23" ht="15.75">
      <c r="B70" s="4"/>
      <c r="C70" s="13"/>
      <c r="D70" s="74"/>
      <c r="E70" s="73"/>
      <c r="F70" s="74"/>
      <c r="G70" s="74"/>
      <c r="H70" s="74"/>
      <c r="I70" s="73"/>
      <c r="J70" s="74"/>
      <c r="K70" s="74"/>
      <c r="M70" s="13"/>
      <c r="N70" s="75"/>
      <c r="O70" s="76"/>
      <c r="P70" s="75"/>
      <c r="Q70" s="25"/>
      <c r="R70" s="74"/>
      <c r="W70" s="74"/>
    </row>
    <row r="71" spans="2:23" ht="15.75">
      <c r="B71" s="4"/>
      <c r="C71" s="13"/>
      <c r="D71" s="74"/>
      <c r="E71" s="73"/>
      <c r="F71" s="74"/>
      <c r="G71" s="74"/>
      <c r="H71" s="74"/>
      <c r="I71" s="73"/>
      <c r="J71" s="74"/>
      <c r="K71" s="74"/>
      <c r="M71" s="13"/>
      <c r="N71" s="75"/>
      <c r="O71" s="76"/>
      <c r="P71" s="75"/>
      <c r="Q71" s="25"/>
      <c r="R71" s="74"/>
      <c r="W71" s="74"/>
    </row>
    <row r="72" spans="2:23" ht="15.75">
      <c r="B72" s="4"/>
      <c r="C72" s="13"/>
      <c r="D72" s="74"/>
      <c r="E72" s="73"/>
      <c r="F72" s="74"/>
      <c r="G72" s="74"/>
      <c r="H72" s="74"/>
      <c r="I72" s="73"/>
      <c r="J72" s="74"/>
      <c r="K72" s="74"/>
      <c r="M72" s="13"/>
      <c r="N72" s="75"/>
      <c r="O72" s="76"/>
      <c r="P72" s="75"/>
      <c r="Q72" s="25"/>
      <c r="R72" s="74"/>
      <c r="W72" s="74"/>
    </row>
    <row r="73" spans="2:23" ht="15.75">
      <c r="B73" s="4"/>
      <c r="C73" s="13"/>
      <c r="D73" s="74"/>
      <c r="E73" s="73"/>
      <c r="F73" s="74"/>
      <c r="G73" s="74"/>
      <c r="H73" s="74"/>
      <c r="I73" s="73"/>
      <c r="J73" s="74"/>
      <c r="K73" s="74"/>
      <c r="M73" s="13"/>
      <c r="N73" s="75"/>
      <c r="O73" s="76"/>
      <c r="P73" s="75"/>
      <c r="Q73" s="25"/>
      <c r="R73" s="74"/>
      <c r="W73" s="74"/>
    </row>
    <row r="74" spans="2:23" ht="15.75">
      <c r="B74" s="4"/>
      <c r="C74" s="13"/>
      <c r="D74" s="74"/>
      <c r="E74" s="73"/>
      <c r="F74" s="74"/>
      <c r="G74" s="74"/>
      <c r="H74" s="74"/>
      <c r="I74" s="73"/>
      <c r="J74" s="74"/>
      <c r="K74" s="74"/>
      <c r="M74" s="13"/>
      <c r="N74" s="75"/>
      <c r="O74" s="76"/>
      <c r="P74" s="75"/>
      <c r="Q74" s="25"/>
      <c r="R74" s="74"/>
      <c r="W74" s="74"/>
    </row>
    <row r="75" spans="2:23" ht="15.75">
      <c r="B75" s="4"/>
      <c r="C75" s="13"/>
      <c r="D75" s="74"/>
      <c r="E75" s="73"/>
      <c r="F75" s="74"/>
      <c r="G75" s="74"/>
      <c r="H75" s="74"/>
      <c r="I75" s="73"/>
      <c r="J75" s="74"/>
      <c r="K75" s="74"/>
      <c r="M75" s="13"/>
      <c r="N75" s="75"/>
      <c r="O75" s="76"/>
      <c r="P75" s="75"/>
      <c r="Q75" s="25"/>
      <c r="R75" s="74"/>
      <c r="W75" s="74"/>
    </row>
    <row r="76" spans="2:23" ht="15.75">
      <c r="B76" s="4"/>
      <c r="C76" s="13"/>
      <c r="D76" s="74"/>
      <c r="E76" s="73"/>
      <c r="F76" s="74"/>
      <c r="G76" s="74"/>
      <c r="H76" s="74"/>
      <c r="I76" s="73"/>
      <c r="J76" s="74"/>
      <c r="K76" s="74"/>
      <c r="M76" s="13"/>
      <c r="N76" s="75"/>
      <c r="O76" s="76"/>
      <c r="P76" s="75"/>
      <c r="Q76" s="25"/>
      <c r="R76" s="74"/>
      <c r="W76" s="74"/>
    </row>
    <row r="77" spans="2:23" ht="15.75">
      <c r="B77" s="4"/>
      <c r="C77" s="13"/>
      <c r="D77" s="74"/>
      <c r="E77" s="73"/>
      <c r="F77" s="74"/>
      <c r="G77" s="74"/>
      <c r="H77" s="74"/>
      <c r="I77" s="73"/>
      <c r="J77" s="74"/>
      <c r="K77" s="74"/>
      <c r="M77" s="13"/>
      <c r="N77" s="75"/>
      <c r="O77" s="76"/>
      <c r="P77" s="75"/>
      <c r="Q77" s="25"/>
      <c r="R77" s="74"/>
      <c r="W77" s="74"/>
    </row>
    <row r="78" spans="2:23" ht="15.75">
      <c r="B78" s="4"/>
      <c r="C78" s="13"/>
      <c r="D78" s="74"/>
      <c r="E78" s="73"/>
      <c r="F78" s="74"/>
      <c r="G78" s="74"/>
      <c r="H78" s="74"/>
      <c r="I78" s="73"/>
      <c r="J78" s="74"/>
      <c r="K78" s="74"/>
      <c r="M78" s="13"/>
      <c r="N78" s="75"/>
      <c r="O78" s="76"/>
      <c r="P78" s="75"/>
      <c r="Q78" s="25"/>
      <c r="R78" s="74"/>
      <c r="W78" s="74"/>
    </row>
    <row r="79" spans="2:23" ht="15.75">
      <c r="B79" s="4"/>
      <c r="C79" s="13"/>
      <c r="D79" s="74"/>
      <c r="E79" s="73"/>
      <c r="F79" s="74"/>
      <c r="G79" s="74"/>
      <c r="H79" s="74"/>
      <c r="I79" s="73"/>
      <c r="J79" s="74"/>
      <c r="K79" s="74"/>
      <c r="M79" s="13"/>
      <c r="N79" s="75"/>
      <c r="O79" s="76"/>
      <c r="P79" s="75"/>
      <c r="Q79" s="25"/>
      <c r="R79" s="74"/>
      <c r="V79" s="74"/>
      <c r="W79" s="74"/>
    </row>
    <row r="80" spans="2:23" ht="15.75">
      <c r="B80" s="4"/>
      <c r="C80" s="13"/>
      <c r="D80" s="74"/>
      <c r="E80" s="73"/>
      <c r="F80" s="74"/>
      <c r="G80" s="74"/>
      <c r="H80" s="74"/>
      <c r="I80" s="73"/>
      <c r="J80" s="74"/>
      <c r="K80" s="74"/>
      <c r="M80" s="13"/>
      <c r="N80" s="75"/>
      <c r="O80" s="76"/>
      <c r="P80" s="75"/>
      <c r="Q80" s="25"/>
      <c r="R80" s="74"/>
      <c r="W80" s="74"/>
    </row>
    <row r="81" spans="2:23" ht="15.75">
      <c r="B81" s="4"/>
      <c r="C81" s="13"/>
      <c r="D81" s="74"/>
      <c r="E81" s="73"/>
      <c r="F81" s="74"/>
      <c r="G81" s="74"/>
      <c r="H81" s="74"/>
      <c r="I81" s="73"/>
      <c r="J81" s="74"/>
      <c r="K81" s="74"/>
      <c r="M81" s="13"/>
      <c r="N81" s="75"/>
      <c r="O81" s="76"/>
      <c r="P81" s="75"/>
      <c r="Q81" s="25"/>
      <c r="R81" s="74"/>
      <c r="W81" s="74"/>
    </row>
    <row r="82" spans="2:23" ht="15.75">
      <c r="B82" s="4"/>
      <c r="C82" s="13"/>
      <c r="D82" s="74"/>
      <c r="E82" s="73"/>
      <c r="F82" s="74"/>
      <c r="G82" s="74"/>
      <c r="H82" s="74"/>
      <c r="I82" s="73"/>
      <c r="J82" s="74"/>
      <c r="K82" s="74"/>
      <c r="M82" s="13"/>
      <c r="N82" s="75"/>
      <c r="O82" s="76"/>
      <c r="P82" s="75"/>
      <c r="Q82" s="25"/>
      <c r="R82" s="74"/>
      <c r="W82" s="74"/>
    </row>
    <row r="83" spans="2:23" ht="15.75">
      <c r="B83" s="4"/>
      <c r="C83" s="13"/>
      <c r="D83" s="74"/>
      <c r="E83" s="73"/>
      <c r="F83" s="74"/>
      <c r="G83" s="74"/>
      <c r="H83" s="74"/>
      <c r="I83" s="73"/>
      <c r="J83" s="74"/>
      <c r="K83" s="74"/>
      <c r="M83" s="13"/>
      <c r="N83" s="75"/>
      <c r="O83" s="76"/>
      <c r="P83" s="75"/>
      <c r="Q83" s="25"/>
      <c r="R83" s="74"/>
      <c r="W83" s="74"/>
    </row>
    <row r="84" spans="2:23">
      <c r="C84" s="14"/>
      <c r="D84" s="74"/>
      <c r="J84" s="74"/>
      <c r="K84" s="74"/>
      <c r="M84" s="14"/>
      <c r="N84" s="75"/>
      <c r="P84" s="75"/>
      <c r="Q84" s="73"/>
      <c r="R84" s="74"/>
    </row>
    <row r="85" spans="2:23">
      <c r="C85" s="13"/>
      <c r="D85" s="74"/>
      <c r="F85" s="74"/>
      <c r="G85" s="74"/>
      <c r="H85" s="74"/>
      <c r="J85" s="74"/>
      <c r="K85" s="74"/>
      <c r="M85" s="13"/>
      <c r="N85" s="75"/>
      <c r="P85" s="75"/>
      <c r="Q85" s="73"/>
      <c r="R85" s="74"/>
      <c r="W85" s="74"/>
    </row>
    <row r="97" spans="13:18">
      <c r="N97" s="27"/>
      <c r="O97" s="27"/>
      <c r="P97" s="27"/>
      <c r="Q97" s="27"/>
      <c r="R97" s="27"/>
    </row>
    <row r="98" spans="13:18">
      <c r="M98" s="3"/>
      <c r="N98" s="45"/>
      <c r="O98" s="3"/>
      <c r="P98" s="3"/>
      <c r="Q98" s="3"/>
    </row>
    <row r="99" spans="13:18">
      <c r="N99" s="26"/>
      <c r="O99" s="26"/>
      <c r="P99" s="26"/>
      <c r="Q99" s="26"/>
      <c r="R99" s="26"/>
    </row>
    <row r="100" spans="13:18">
      <c r="N100" s="30"/>
      <c r="O100" s="30"/>
      <c r="P100" s="30"/>
      <c r="Q100" s="30"/>
      <c r="R100" s="30"/>
    </row>
    <row r="101" spans="13:18">
      <c r="N101" s="30"/>
      <c r="O101" s="30"/>
      <c r="P101" s="30"/>
      <c r="Q101" s="30"/>
      <c r="R101" s="30"/>
    </row>
    <row r="102" spans="13:18">
      <c r="N102" s="30"/>
      <c r="O102" s="30"/>
      <c r="P102" s="30"/>
      <c r="Q102" s="30"/>
      <c r="R102" s="30"/>
    </row>
    <row r="103" spans="13:18">
      <c r="N103" s="30"/>
      <c r="O103" s="30"/>
      <c r="P103" s="30"/>
      <c r="Q103" s="30"/>
      <c r="R103" s="30"/>
    </row>
    <row r="104" spans="13:18">
      <c r="N104" s="30"/>
      <c r="O104" s="32"/>
      <c r="P104" s="30"/>
      <c r="Q104" s="30"/>
      <c r="R104" s="30"/>
    </row>
    <row r="105" spans="13:18">
      <c r="N105" s="30"/>
      <c r="O105" s="32"/>
      <c r="P105" s="30"/>
      <c r="Q105" s="30"/>
      <c r="R105" s="30"/>
    </row>
    <row r="106" spans="13:18">
      <c r="N106" s="30"/>
      <c r="O106" s="32"/>
      <c r="P106" s="32"/>
      <c r="Q106" s="30"/>
      <c r="R106" s="32"/>
    </row>
    <row r="107" spans="13:18">
      <c r="N107" s="30"/>
      <c r="O107" s="32"/>
      <c r="P107" s="32"/>
      <c r="Q107" s="30"/>
      <c r="R107" s="32"/>
    </row>
    <row r="108" spans="13:18">
      <c r="N108" s="32"/>
      <c r="O108" s="32"/>
      <c r="P108" s="32"/>
      <c r="Q108" s="30"/>
      <c r="R108" s="32"/>
    </row>
    <row r="109" spans="13:18" ht="15.75">
      <c r="M109" s="4"/>
      <c r="N109" s="32"/>
      <c r="O109" s="32"/>
      <c r="P109" s="32"/>
      <c r="Q109" s="30"/>
      <c r="R109" s="32"/>
    </row>
    <row r="110" spans="13:18">
      <c r="N110" s="32"/>
      <c r="O110" s="32"/>
      <c r="P110" s="32"/>
      <c r="Q110" s="32"/>
      <c r="R110" s="32"/>
    </row>
    <row r="111" spans="13:18">
      <c r="M111" s="11"/>
      <c r="N111" s="75"/>
      <c r="O111" s="76"/>
      <c r="P111" s="74"/>
      <c r="Q111" s="25"/>
      <c r="R111" s="74"/>
    </row>
    <row r="112" spans="13:18">
      <c r="M112" s="13"/>
      <c r="N112" s="75"/>
      <c r="O112" s="76"/>
      <c r="P112" s="74"/>
      <c r="Q112" s="25"/>
      <c r="R112" s="74"/>
    </row>
    <row r="113" spans="13:18">
      <c r="M113" s="13"/>
      <c r="N113" s="75"/>
      <c r="O113" s="76"/>
      <c r="P113" s="74"/>
      <c r="Q113" s="25"/>
      <c r="R113" s="74"/>
    </row>
    <row r="114" spans="13:18">
      <c r="M114" s="13"/>
      <c r="N114" s="75"/>
      <c r="O114" s="76"/>
      <c r="P114" s="74"/>
      <c r="Q114" s="25"/>
      <c r="R114" s="74"/>
    </row>
    <row r="115" spans="13:18">
      <c r="M115" s="13"/>
      <c r="N115" s="75"/>
      <c r="O115" s="76"/>
      <c r="P115" s="74"/>
      <c r="Q115" s="25"/>
      <c r="R115" s="74"/>
    </row>
    <row r="116" spans="13:18">
      <c r="M116" s="13"/>
      <c r="N116" s="75"/>
      <c r="O116" s="76"/>
      <c r="P116" s="74"/>
      <c r="Q116" s="25"/>
      <c r="R116" s="74"/>
    </row>
    <row r="117" spans="13:18">
      <c r="M117" s="13"/>
      <c r="N117" s="75"/>
      <c r="O117" s="76"/>
      <c r="P117" s="74"/>
      <c r="Q117" s="25"/>
      <c r="R117" s="74"/>
    </row>
    <row r="118" spans="13:18">
      <c r="M118" s="13"/>
      <c r="N118" s="75"/>
      <c r="O118" s="76"/>
      <c r="P118" s="74"/>
      <c r="Q118" s="25"/>
      <c r="R118" s="74"/>
    </row>
    <row r="119" spans="13:18">
      <c r="M119" s="13"/>
      <c r="N119" s="75"/>
      <c r="O119" s="76"/>
      <c r="P119" s="74"/>
      <c r="Q119" s="25"/>
      <c r="R119" s="74"/>
    </row>
    <row r="120" spans="13:18">
      <c r="M120" s="13"/>
      <c r="N120" s="75"/>
      <c r="O120" s="76"/>
      <c r="P120" s="74"/>
      <c r="Q120" s="25"/>
      <c r="R120" s="74"/>
    </row>
    <row r="121" spans="13:18">
      <c r="M121" s="13"/>
      <c r="N121" s="75"/>
      <c r="O121" s="76"/>
      <c r="P121" s="74"/>
      <c r="Q121" s="25"/>
      <c r="R121" s="74"/>
    </row>
    <row r="122" spans="13:18">
      <c r="M122" s="13"/>
      <c r="N122" s="75"/>
      <c r="O122" s="76"/>
      <c r="P122" s="74"/>
      <c r="Q122" s="25"/>
      <c r="R122" s="74"/>
    </row>
    <row r="123" spans="13:18">
      <c r="M123" s="13"/>
      <c r="N123" s="75"/>
      <c r="O123" s="76"/>
      <c r="P123" s="74"/>
      <c r="Q123" s="25"/>
      <c r="R123" s="74"/>
    </row>
    <row r="124" spans="13:18">
      <c r="M124" s="13"/>
      <c r="N124" s="75"/>
      <c r="O124" s="76"/>
      <c r="P124" s="74"/>
      <c r="Q124" s="25"/>
      <c r="R124" s="74"/>
    </row>
    <row r="125" spans="13:18">
      <c r="M125" s="13"/>
      <c r="N125" s="75"/>
      <c r="O125" s="76"/>
      <c r="P125" s="74"/>
      <c r="Q125" s="25"/>
      <c r="R125" s="74"/>
    </row>
    <row r="126" spans="13:18">
      <c r="M126" s="13"/>
      <c r="N126" s="75"/>
      <c r="O126" s="76"/>
      <c r="P126" s="74"/>
      <c r="Q126" s="25"/>
      <c r="R126" s="74"/>
    </row>
    <row r="127" spans="13:18">
      <c r="M127" s="13"/>
      <c r="N127" s="75"/>
      <c r="O127" s="76"/>
      <c r="P127" s="74"/>
      <c r="Q127" s="25"/>
      <c r="R127" s="74"/>
    </row>
    <row r="128" spans="13:18">
      <c r="M128" s="13"/>
      <c r="N128" s="75"/>
      <c r="O128" s="76"/>
      <c r="P128" s="74"/>
      <c r="Q128" s="25"/>
      <c r="R128" s="74"/>
    </row>
    <row r="129" spans="13:18">
      <c r="M129" s="13"/>
      <c r="N129" s="75"/>
      <c r="O129" s="76"/>
      <c r="P129" s="74"/>
      <c r="Q129" s="25"/>
      <c r="R129" s="74"/>
    </row>
    <row r="130" spans="13:18">
      <c r="M130" s="13"/>
      <c r="N130" s="75"/>
      <c r="O130" s="76"/>
      <c r="P130" s="74"/>
      <c r="Q130" s="25"/>
      <c r="R130" s="74"/>
    </row>
    <row r="131" spans="13:18">
      <c r="M131" s="13"/>
      <c r="N131" s="75"/>
      <c r="O131" s="76"/>
      <c r="P131" s="74"/>
      <c r="Q131" s="25"/>
      <c r="R131" s="74"/>
    </row>
    <row r="132" spans="13:18">
      <c r="M132" s="13"/>
      <c r="N132" s="75"/>
      <c r="O132" s="76"/>
      <c r="P132" s="74"/>
      <c r="Q132" s="25"/>
      <c r="R132" s="74"/>
    </row>
    <row r="133" spans="13:18">
      <c r="M133" s="13"/>
      <c r="N133" s="75"/>
      <c r="O133" s="76"/>
      <c r="P133" s="74"/>
      <c r="Q133" s="25"/>
      <c r="R133" s="74"/>
    </row>
    <row r="134" spans="13:18">
      <c r="M134" s="14"/>
      <c r="N134" s="75"/>
      <c r="P134" s="74"/>
      <c r="Q134" s="73"/>
      <c r="R134" s="74"/>
    </row>
    <row r="135" spans="13:18">
      <c r="M135" s="13"/>
      <c r="N135" s="75"/>
      <c r="P135" s="74"/>
      <c r="Q135" s="73"/>
      <c r="R135" s="74"/>
    </row>
  </sheetData>
  <phoneticPr fontId="0" type="noConversion"/>
  <printOptions horizontalCentered="1" verticalCentered="1"/>
  <pageMargins left="0" right="0" top="0" bottom="0" header="0" footer="0"/>
  <pageSetup paperSize="5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F2" sqref="F2"/>
    </sheetView>
  </sheetViews>
  <sheetFormatPr defaultRowHeight="15"/>
  <cols>
    <col min="1" max="1" width="6" customWidth="1"/>
    <col min="2" max="2" width="17" customWidth="1"/>
    <col min="3" max="3" width="13.88671875" customWidth="1"/>
    <col min="4" max="4" width="8.21875" customWidth="1"/>
    <col min="5" max="5" width="14.33203125" customWidth="1"/>
    <col min="6" max="6" width="14.109375" customWidth="1"/>
    <col min="7" max="7" width="12.77734375" customWidth="1"/>
    <col min="8" max="8" width="12.5546875" customWidth="1"/>
    <col min="9" max="9" width="17" customWidth="1"/>
    <col min="10" max="10" width="12.44140625" customWidth="1"/>
    <col min="11" max="11" width="10.21875" customWidth="1"/>
    <col min="12" max="12" width="13.33203125" customWidth="1"/>
  </cols>
  <sheetData>
    <row r="1" spans="1:13" ht="15.75">
      <c r="A1" s="4" t="s">
        <v>176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5"/>
      <c r="M1" s="56"/>
    </row>
    <row r="2" spans="1:13" ht="15.75">
      <c r="A2" s="48"/>
      <c r="M2" s="56"/>
    </row>
    <row r="3" spans="1:13" ht="15.75">
      <c r="A3" s="48"/>
      <c r="M3" s="56"/>
    </row>
    <row r="4" spans="1:13" ht="15.75">
      <c r="A4" s="48"/>
      <c r="M4" s="56"/>
    </row>
    <row r="5" spans="1:13" ht="15.75">
      <c r="A5" s="4"/>
      <c r="M5" s="56"/>
    </row>
    <row r="6" spans="1:13">
      <c r="A6" s="56"/>
      <c r="M6" s="56"/>
    </row>
    <row r="7" spans="1:13">
      <c r="A7" s="55"/>
      <c r="C7" s="27"/>
      <c r="D7" s="27"/>
      <c r="E7" s="27">
        <v>3</v>
      </c>
      <c r="F7" s="27"/>
      <c r="G7" s="27"/>
      <c r="H7" s="26"/>
      <c r="I7" s="26">
        <v>4</v>
      </c>
      <c r="J7" s="26"/>
      <c r="K7" s="27">
        <v>5</v>
      </c>
      <c r="L7" s="31">
        <v>6</v>
      </c>
      <c r="M7" s="56"/>
    </row>
    <row r="8" spans="1:13" ht="15.75">
      <c r="A8" s="1"/>
      <c r="B8" s="1"/>
      <c r="C8" s="44" t="s">
        <v>15</v>
      </c>
      <c r="D8" s="1"/>
      <c r="E8" s="1"/>
      <c r="F8" s="1"/>
      <c r="G8" s="57"/>
      <c r="H8" s="18" t="s">
        <v>16</v>
      </c>
      <c r="I8" s="23"/>
      <c r="J8" s="23"/>
      <c r="K8" s="40" t="s">
        <v>17</v>
      </c>
      <c r="L8" s="19" t="s">
        <v>18</v>
      </c>
      <c r="M8" s="60"/>
    </row>
    <row r="9" spans="1:13">
      <c r="A9" s="56"/>
      <c r="C9" s="24" t="s">
        <v>22</v>
      </c>
      <c r="D9" s="26" t="s">
        <v>23</v>
      </c>
      <c r="E9" s="26" t="s">
        <v>24</v>
      </c>
      <c r="F9" s="26" t="s">
        <v>25</v>
      </c>
      <c r="G9" s="26" t="s">
        <v>26</v>
      </c>
      <c r="H9" s="16" t="s">
        <v>27</v>
      </c>
      <c r="I9" s="21"/>
      <c r="J9" s="21"/>
      <c r="K9" s="15" t="s">
        <v>28</v>
      </c>
      <c r="L9" s="15" t="s">
        <v>29</v>
      </c>
      <c r="M9" s="60"/>
    </row>
    <row r="10" spans="1:13">
      <c r="A10" s="56"/>
      <c r="C10" s="28" t="s">
        <v>33</v>
      </c>
      <c r="D10" s="30" t="s">
        <v>34</v>
      </c>
      <c r="E10" s="30" t="s">
        <v>35</v>
      </c>
      <c r="F10" s="30" t="s">
        <v>36</v>
      </c>
      <c r="G10" s="30" t="s">
        <v>37</v>
      </c>
      <c r="H10" s="16" t="s">
        <v>38</v>
      </c>
      <c r="I10" s="21"/>
      <c r="J10" s="21"/>
      <c r="K10" s="17"/>
      <c r="L10" s="15" t="s">
        <v>39</v>
      </c>
      <c r="M10" s="60"/>
    </row>
    <row r="11" spans="1:13" ht="15.75">
      <c r="A11" s="56"/>
      <c r="C11" s="28" t="s">
        <v>42</v>
      </c>
      <c r="D11" s="30" t="s">
        <v>43</v>
      </c>
      <c r="E11" s="30" t="s">
        <v>44</v>
      </c>
      <c r="F11" s="30" t="s">
        <v>45</v>
      </c>
      <c r="G11" s="30" t="s">
        <v>46</v>
      </c>
      <c r="H11" s="60"/>
      <c r="I11" s="20" t="s">
        <v>47</v>
      </c>
      <c r="K11" s="39"/>
      <c r="L11" s="15" t="s">
        <v>134</v>
      </c>
      <c r="M11" s="60"/>
    </row>
    <row r="12" spans="1:13" ht="15.75">
      <c r="A12" s="56"/>
      <c r="C12" s="28" t="s">
        <v>49</v>
      </c>
      <c r="D12" s="30" t="s">
        <v>50</v>
      </c>
      <c r="E12" s="30" t="s">
        <v>51</v>
      </c>
      <c r="F12" s="30" t="s">
        <v>52</v>
      </c>
      <c r="G12" s="30" t="s">
        <v>53</v>
      </c>
      <c r="H12" s="60"/>
      <c r="K12" s="39"/>
      <c r="L12" s="17" t="s">
        <v>131</v>
      </c>
      <c r="M12" s="60"/>
    </row>
    <row r="13" spans="1:13">
      <c r="A13" s="56"/>
      <c r="C13" s="28" t="s">
        <v>58</v>
      </c>
      <c r="D13" s="30" t="s">
        <v>59</v>
      </c>
      <c r="E13" s="30" t="s">
        <v>60</v>
      </c>
      <c r="F13" s="30" t="s">
        <v>61</v>
      </c>
      <c r="G13" s="30" t="s">
        <v>62</v>
      </c>
      <c r="H13" s="28" t="s">
        <v>22</v>
      </c>
      <c r="I13" s="30" t="s">
        <v>23</v>
      </c>
      <c r="J13" s="30" t="s">
        <v>24</v>
      </c>
      <c r="K13" s="17"/>
      <c r="L13" s="17"/>
      <c r="M13" s="60"/>
    </row>
    <row r="14" spans="1:13">
      <c r="A14" s="56"/>
      <c r="C14" s="28" t="s">
        <v>70</v>
      </c>
      <c r="D14" s="32"/>
      <c r="E14" s="30" t="s">
        <v>71</v>
      </c>
      <c r="F14" s="30" t="s">
        <v>72</v>
      </c>
      <c r="G14" s="30" t="s">
        <v>73</v>
      </c>
      <c r="H14" s="28" t="s">
        <v>52</v>
      </c>
      <c r="I14" s="30" t="s">
        <v>36</v>
      </c>
      <c r="J14" s="30" t="s">
        <v>52</v>
      </c>
      <c r="K14" s="46" t="s">
        <v>28</v>
      </c>
      <c r="L14" s="46" t="s">
        <v>74</v>
      </c>
      <c r="M14" s="60"/>
    </row>
    <row r="15" spans="1:13">
      <c r="A15" s="56"/>
      <c r="C15" s="28" t="s">
        <v>82</v>
      </c>
      <c r="D15" s="32"/>
      <c r="E15" s="30" t="s">
        <v>83</v>
      </c>
      <c r="F15" s="30" t="s">
        <v>84</v>
      </c>
      <c r="G15" s="30" t="s">
        <v>85</v>
      </c>
      <c r="H15" s="28" t="s">
        <v>86</v>
      </c>
      <c r="I15" s="30" t="s">
        <v>87</v>
      </c>
      <c r="J15" s="30" t="s">
        <v>65</v>
      </c>
      <c r="K15" s="46" t="s">
        <v>65</v>
      </c>
      <c r="L15" s="46" t="s">
        <v>88</v>
      </c>
      <c r="M15" s="60"/>
    </row>
    <row r="16" spans="1:13">
      <c r="A16" s="56"/>
      <c r="C16" s="28" t="s">
        <v>94</v>
      </c>
      <c r="D16" s="32"/>
      <c r="E16" s="32"/>
      <c r="F16" s="30" t="s">
        <v>95</v>
      </c>
      <c r="G16" s="32"/>
      <c r="H16" s="28" t="s">
        <v>76</v>
      </c>
      <c r="I16" s="30" t="s">
        <v>96</v>
      </c>
      <c r="J16" s="30" t="s">
        <v>97</v>
      </c>
      <c r="K16" s="17"/>
      <c r="L16" s="46" t="s">
        <v>98</v>
      </c>
      <c r="M16" s="60"/>
    </row>
    <row r="17" spans="1:13">
      <c r="A17" s="56"/>
      <c r="C17" s="28" t="s">
        <v>103</v>
      </c>
      <c r="D17" s="32"/>
      <c r="E17" s="32"/>
      <c r="F17" s="30" t="s">
        <v>104</v>
      </c>
      <c r="G17" s="32"/>
      <c r="H17" s="29"/>
      <c r="I17" s="30" t="s">
        <v>105</v>
      </c>
      <c r="J17" s="30" t="s">
        <v>106</v>
      </c>
      <c r="K17" s="5"/>
      <c r="L17" s="17"/>
      <c r="M17" s="60"/>
    </row>
    <row r="18" spans="1:13">
      <c r="A18" s="56"/>
      <c r="C18" s="29"/>
      <c r="D18" s="32"/>
      <c r="E18" s="32"/>
      <c r="F18" s="30" t="s">
        <v>110</v>
      </c>
      <c r="G18" s="32"/>
      <c r="H18" s="28" t="s">
        <v>111</v>
      </c>
      <c r="I18" s="32"/>
      <c r="J18" s="32"/>
      <c r="K18" s="5"/>
      <c r="L18" s="17"/>
      <c r="M18" s="60"/>
    </row>
    <row r="19" spans="1:13" ht="15.75">
      <c r="A19" s="56"/>
      <c r="B19" s="4" t="s">
        <v>113</v>
      </c>
      <c r="C19" s="29"/>
      <c r="D19" s="32"/>
      <c r="E19" s="32"/>
      <c r="F19" s="30" t="s">
        <v>117</v>
      </c>
      <c r="G19" s="32"/>
      <c r="H19" s="28" t="s">
        <v>118</v>
      </c>
      <c r="I19" s="32"/>
      <c r="J19" s="32"/>
      <c r="K19" s="17"/>
      <c r="L19" s="17"/>
      <c r="M19" s="60"/>
    </row>
    <row r="20" spans="1:13" ht="15.75" thickBot="1">
      <c r="A20" s="56"/>
      <c r="C20" s="29"/>
      <c r="D20" s="32"/>
      <c r="E20" s="32"/>
      <c r="F20" s="32"/>
      <c r="G20" s="32"/>
      <c r="H20" s="29"/>
      <c r="I20" s="32"/>
      <c r="J20" s="32"/>
      <c r="K20" s="17"/>
      <c r="L20" s="17"/>
      <c r="M20" s="60"/>
    </row>
    <row r="21" spans="1:13" ht="16.5" thickTop="1">
      <c r="A21" s="4">
        <v>1</v>
      </c>
      <c r="B21" s="77" t="s">
        <v>141</v>
      </c>
      <c r="C21" s="69">
        <v>283939.55</v>
      </c>
      <c r="D21" s="64">
        <v>3.2080000000000002</v>
      </c>
      <c r="E21" s="63">
        <f>(C21/D21)*100</f>
        <v>8850983</v>
      </c>
      <c r="F21" s="62">
        <v>0.98709999999999998</v>
      </c>
      <c r="G21" s="63">
        <f>(E21/F21)</f>
        <v>8966653</v>
      </c>
      <c r="H21" s="70"/>
      <c r="I21" s="62">
        <v>0.98519999999999996</v>
      </c>
      <c r="J21" s="79"/>
      <c r="K21" s="145"/>
      <c r="L21" s="136">
        <f>'Final equal. Pg. 1'!G23+'Final equal. Pg. 2'!G21+J21+K21</f>
        <v>51126333</v>
      </c>
      <c r="M21" s="60"/>
    </row>
    <row r="22" spans="1:13" ht="15.75">
      <c r="A22" s="4">
        <v>2</v>
      </c>
      <c r="B22" s="78" t="s">
        <v>125</v>
      </c>
      <c r="C22" s="71">
        <v>1268157.6200000001</v>
      </c>
      <c r="D22" s="66">
        <v>5.4050000000000002</v>
      </c>
      <c r="E22" s="98">
        <f t="shared" ref="E22:E32" si="0">(C22/D22)*100</f>
        <v>23462676</v>
      </c>
      <c r="F22" s="65">
        <v>0.67900000000000005</v>
      </c>
      <c r="G22" s="81">
        <f t="shared" ref="G22:G32" si="1">(E22/F22)</f>
        <v>34554751</v>
      </c>
      <c r="H22" s="72"/>
      <c r="I22" s="65">
        <v>0.67900000000000005</v>
      </c>
      <c r="J22" s="142"/>
      <c r="K22" s="146">
        <v>400000</v>
      </c>
      <c r="L22" s="137">
        <f>'Final equal. Pg. 1'!G24+'Final equal. Pg. 2'!G22+J22+K22</f>
        <v>860788115</v>
      </c>
      <c r="M22" s="60"/>
    </row>
    <row r="23" spans="1:13" ht="15.75">
      <c r="A23" s="4">
        <v>3</v>
      </c>
      <c r="B23" s="78" t="s">
        <v>132</v>
      </c>
      <c r="C23" s="71">
        <v>977727.21</v>
      </c>
      <c r="D23" s="66">
        <v>2.7519999999999998</v>
      </c>
      <c r="E23" s="98">
        <f t="shared" si="0"/>
        <v>35527878</v>
      </c>
      <c r="F23" s="65">
        <v>0.97909999999999997</v>
      </c>
      <c r="G23" s="81">
        <f t="shared" si="1"/>
        <v>36286261</v>
      </c>
      <c r="H23" s="72"/>
      <c r="I23" s="65">
        <v>0.97040000000000004</v>
      </c>
      <c r="J23" s="142"/>
      <c r="K23" s="147"/>
      <c r="L23" s="137">
        <f>'Final equal. Pg. 1'!G25+'Final equal. Pg. 2'!G23+J23+K23</f>
        <v>295252319</v>
      </c>
      <c r="M23" s="60"/>
    </row>
    <row r="24" spans="1:13" ht="15.75">
      <c r="A24" s="4">
        <v>4</v>
      </c>
      <c r="B24" s="78" t="s">
        <v>140</v>
      </c>
      <c r="C24" s="71">
        <v>86806.49</v>
      </c>
      <c r="D24" s="66">
        <v>4.1219999999999999</v>
      </c>
      <c r="E24" s="98">
        <f t="shared" si="0"/>
        <v>2105931</v>
      </c>
      <c r="F24" s="65">
        <v>0.95540000000000003</v>
      </c>
      <c r="G24" s="81">
        <f t="shared" si="1"/>
        <v>2204240</v>
      </c>
      <c r="H24" s="72"/>
      <c r="I24" s="65">
        <v>0.96619999999999995</v>
      </c>
      <c r="J24" s="142"/>
      <c r="K24" s="147"/>
      <c r="L24" s="137">
        <f>'Final equal. Pg. 1'!G26+'Final equal. Pg. 2'!G24+J24+K24</f>
        <v>15830331</v>
      </c>
      <c r="M24" s="60"/>
    </row>
    <row r="25" spans="1:13" ht="15.75">
      <c r="A25" s="4">
        <v>5</v>
      </c>
      <c r="B25" s="78" t="s">
        <v>136</v>
      </c>
      <c r="C25" s="71">
        <v>32915.69</v>
      </c>
      <c r="D25" s="66">
        <v>2.7589999999999999</v>
      </c>
      <c r="E25" s="98">
        <f t="shared" si="0"/>
        <v>1193030</v>
      </c>
      <c r="F25" s="65">
        <v>0.99829999999999997</v>
      </c>
      <c r="G25" s="81">
        <f t="shared" si="1"/>
        <v>1195062</v>
      </c>
      <c r="H25" s="72"/>
      <c r="I25" s="65">
        <v>0.94630000000000003</v>
      </c>
      <c r="J25" s="142"/>
      <c r="K25" s="147"/>
      <c r="L25" s="137">
        <f>'Final equal. Pg. 1'!G27+'Final equal. Pg. 2'!G25+J25+K25</f>
        <v>19123666</v>
      </c>
      <c r="M25" s="60"/>
    </row>
    <row r="26" spans="1:13" ht="15.75">
      <c r="A26" s="4">
        <v>6</v>
      </c>
      <c r="B26" s="78" t="s">
        <v>137</v>
      </c>
      <c r="C26" s="71">
        <v>277737.42</v>
      </c>
      <c r="D26" s="66">
        <v>2.6930000000000001</v>
      </c>
      <c r="E26" s="80">
        <f t="shared" si="0"/>
        <v>10313309</v>
      </c>
      <c r="F26" s="65">
        <v>0.9496</v>
      </c>
      <c r="G26" s="80">
        <f t="shared" si="1"/>
        <v>10860688</v>
      </c>
      <c r="H26" s="72"/>
      <c r="I26" s="65">
        <v>0.92390000000000005</v>
      </c>
      <c r="J26" s="142"/>
      <c r="K26" s="147"/>
      <c r="L26" s="137">
        <f>'Final equal. Pg. 1'!G28+'Final equal. Pg. 2'!G26+J26+K26</f>
        <v>337145216</v>
      </c>
      <c r="M26" s="60"/>
    </row>
    <row r="27" spans="1:13" ht="15.75">
      <c r="A27" s="4">
        <v>7</v>
      </c>
      <c r="B27" s="78" t="s">
        <v>126</v>
      </c>
      <c r="C27" s="71">
        <v>596204.04</v>
      </c>
      <c r="D27" s="66">
        <v>2.7869999999999999</v>
      </c>
      <c r="E27" s="98">
        <f t="shared" si="0"/>
        <v>21392323</v>
      </c>
      <c r="F27" s="65">
        <v>0.90490000000000004</v>
      </c>
      <c r="G27" s="81">
        <f t="shared" si="1"/>
        <v>23640538</v>
      </c>
      <c r="H27" s="72"/>
      <c r="I27" s="65">
        <v>0.93340000000000001</v>
      </c>
      <c r="J27" s="142"/>
      <c r="K27" s="147"/>
      <c r="L27" s="137">
        <f>'Final equal. Pg. 1'!G29+'Final equal. Pg. 2'!G27+J27+K27</f>
        <v>353237356</v>
      </c>
      <c r="M27" s="60"/>
    </row>
    <row r="28" spans="1:13" ht="15.75">
      <c r="A28" s="4">
        <v>8</v>
      </c>
      <c r="B28" s="78" t="s">
        <v>138</v>
      </c>
      <c r="C28" s="71">
        <v>22639.11</v>
      </c>
      <c r="D28" s="66">
        <v>2.65</v>
      </c>
      <c r="E28" s="98">
        <f t="shared" si="0"/>
        <v>854306</v>
      </c>
      <c r="F28" s="65">
        <v>0.99219999999999997</v>
      </c>
      <c r="G28" s="81">
        <f t="shared" si="1"/>
        <v>861022</v>
      </c>
      <c r="H28" s="72"/>
      <c r="I28" s="65">
        <v>0.99360000000000004</v>
      </c>
      <c r="J28" s="142"/>
      <c r="K28" s="147"/>
      <c r="L28" s="137">
        <f>'Final equal. Pg. 1'!G30+'Final equal. Pg. 2'!G28+J28+K28</f>
        <v>4050134</v>
      </c>
      <c r="M28" s="60"/>
    </row>
    <row r="29" spans="1:13" ht="15.75">
      <c r="A29" s="4">
        <v>11</v>
      </c>
      <c r="B29" s="78" t="s">
        <v>127</v>
      </c>
      <c r="C29" s="71">
        <v>3282238.11</v>
      </c>
      <c r="D29" s="66">
        <v>4.9550000000000001</v>
      </c>
      <c r="E29" s="98">
        <f t="shared" si="0"/>
        <v>66240931</v>
      </c>
      <c r="F29" s="65">
        <v>1.0054000000000001</v>
      </c>
      <c r="G29" s="81">
        <f t="shared" si="1"/>
        <v>65885151</v>
      </c>
      <c r="H29" s="72"/>
      <c r="I29" s="65">
        <v>0.99229999999999996</v>
      </c>
      <c r="J29" s="142"/>
      <c r="K29" s="146"/>
      <c r="L29" s="137">
        <f>'Final equal. Pg. 1'!G31+'Final equal. Pg. 2'!G29+J29+K29</f>
        <v>83728922</v>
      </c>
      <c r="M29" s="60"/>
    </row>
    <row r="30" spans="1:13" ht="15.75">
      <c r="A30" s="4">
        <v>12</v>
      </c>
      <c r="B30" s="78" t="s">
        <v>139</v>
      </c>
      <c r="C30" s="71">
        <v>63682.38</v>
      </c>
      <c r="D30" s="66">
        <v>2.9319999999999999</v>
      </c>
      <c r="E30" s="98">
        <f t="shared" si="0"/>
        <v>2171977</v>
      </c>
      <c r="F30" s="65">
        <v>0.96240000000000003</v>
      </c>
      <c r="G30" s="81">
        <f t="shared" si="1"/>
        <v>2256834</v>
      </c>
      <c r="H30" s="72"/>
      <c r="I30" s="65">
        <v>0.96850000000000003</v>
      </c>
      <c r="J30" s="142"/>
      <c r="K30" s="146">
        <v>6160000</v>
      </c>
      <c r="L30" s="137">
        <f>'Final equal. Pg. 1'!G32+'Final equal. Pg. 2'!G30+J30+K30</f>
        <v>91468102</v>
      </c>
      <c r="M30" s="60"/>
    </row>
    <row r="31" spans="1:13" ht="15.75">
      <c r="A31" s="4">
        <v>13</v>
      </c>
      <c r="B31" s="78" t="s">
        <v>128</v>
      </c>
      <c r="C31" s="71">
        <v>258156.38</v>
      </c>
      <c r="D31" s="66">
        <v>2.6890000000000001</v>
      </c>
      <c r="E31" s="99">
        <f t="shared" si="0"/>
        <v>9600460</v>
      </c>
      <c r="F31" s="65">
        <v>0.90349999999999997</v>
      </c>
      <c r="G31" s="81">
        <f t="shared" si="1"/>
        <v>10625855</v>
      </c>
      <c r="H31" s="72"/>
      <c r="I31" s="65">
        <v>0.90349999999999997</v>
      </c>
      <c r="J31" s="142"/>
      <c r="K31" s="100"/>
      <c r="L31" s="137">
        <f>'Final equal. Pg. 1'!G33+'Final equal. Pg. 2'!G31+J31+K31</f>
        <v>728231217</v>
      </c>
      <c r="M31" s="60"/>
    </row>
    <row r="32" spans="1:13" ht="15.75">
      <c r="A32" s="4">
        <v>14</v>
      </c>
      <c r="B32" s="128" t="s">
        <v>156</v>
      </c>
      <c r="C32" s="71">
        <v>333439.01</v>
      </c>
      <c r="D32" s="66">
        <v>2.2999999999999998</v>
      </c>
      <c r="E32" s="98">
        <f t="shared" si="0"/>
        <v>14497348</v>
      </c>
      <c r="F32" s="65">
        <v>0.88759999999999994</v>
      </c>
      <c r="G32" s="81">
        <f t="shared" si="1"/>
        <v>16333200</v>
      </c>
      <c r="H32" s="72"/>
      <c r="I32" s="65">
        <v>0.87309999999999999</v>
      </c>
      <c r="J32" s="142"/>
      <c r="K32" s="147"/>
      <c r="L32" s="138">
        <f>'Final equal. Pg. 1'!G34+'Final equal. Pg. 2'!G32+J32+K32</f>
        <v>1053976463</v>
      </c>
      <c r="M32" s="60"/>
    </row>
    <row r="33" spans="1:13">
      <c r="A33" s="56"/>
      <c r="B33" s="83"/>
      <c r="C33" s="119"/>
      <c r="D33" s="95"/>
      <c r="E33" s="120"/>
      <c r="F33" s="88"/>
      <c r="G33" s="121"/>
      <c r="H33" s="122"/>
      <c r="I33" s="85"/>
      <c r="J33" s="123"/>
      <c r="K33" s="101"/>
      <c r="L33" s="139"/>
      <c r="M33" s="56"/>
    </row>
    <row r="34" spans="1:13" ht="16.5" thickBot="1">
      <c r="A34" s="56"/>
      <c r="B34" s="84" t="s">
        <v>124</v>
      </c>
      <c r="C34" s="93">
        <f>SUM(C21:C33)</f>
        <v>7483643.0099999998</v>
      </c>
      <c r="D34" s="86"/>
      <c r="E34" s="90">
        <f>SUM(E21:E33)</f>
        <v>196211152</v>
      </c>
      <c r="F34" s="89"/>
      <c r="G34" s="91">
        <f>SUM(G21:G33)</f>
        <v>213670255</v>
      </c>
      <c r="H34" s="96"/>
      <c r="I34" s="82"/>
      <c r="J34" s="135"/>
      <c r="K34" s="102">
        <f>SUM(K18:K32)</f>
        <v>6560000</v>
      </c>
      <c r="L34" s="140">
        <f>SUM(L21:L33)</f>
        <v>3893958174</v>
      </c>
      <c r="M34" s="56"/>
    </row>
    <row r="35" spans="1:13" ht="15.75" thickTop="1">
      <c r="A35" s="56"/>
      <c r="B35" s="94" t="s">
        <v>165</v>
      </c>
      <c r="M35" s="56"/>
    </row>
    <row r="36" spans="1:13">
      <c r="A36" s="56"/>
      <c r="M36" s="56"/>
    </row>
  </sheetData>
  <phoneticPr fontId="0" type="noConversion"/>
  <pageMargins left="0" right="0" top="0" bottom="0" header="0" footer="0"/>
  <pageSetup paperSize="5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7"/>
  <sheetViews>
    <sheetView topLeftCell="A5" workbookViewId="0">
      <selection activeCell="C20" sqref="C20"/>
    </sheetView>
  </sheetViews>
  <sheetFormatPr defaultRowHeight="15"/>
  <cols>
    <col min="1" max="1" width="9.77734375" customWidth="1"/>
    <col min="2" max="2" width="17" customWidth="1"/>
    <col min="3" max="3" width="13.88671875" customWidth="1"/>
    <col min="4" max="4" width="8.21875" customWidth="1"/>
    <col min="5" max="5" width="14.33203125" customWidth="1"/>
    <col min="6" max="6" width="14.109375" customWidth="1"/>
    <col min="7" max="7" width="12.77734375" customWidth="1"/>
    <col min="8" max="8" width="12.5546875" customWidth="1"/>
    <col min="9" max="9" width="17" customWidth="1"/>
    <col min="10" max="10" width="12.44140625" customWidth="1"/>
    <col min="12" max="12" width="13.33203125" customWidth="1"/>
  </cols>
  <sheetData>
    <row r="2" spans="1:6">
      <c r="A2" s="109"/>
      <c r="B2" s="109"/>
      <c r="C2" s="109"/>
      <c r="D2" s="110" t="s">
        <v>143</v>
      </c>
      <c r="E2" s="109"/>
      <c r="F2" s="109"/>
    </row>
    <row r="3" spans="1:6">
      <c r="A3" s="109"/>
      <c r="B3" s="111" t="s">
        <v>113</v>
      </c>
      <c r="C3" s="109"/>
      <c r="D3" s="110" t="s">
        <v>144</v>
      </c>
      <c r="E3" s="109"/>
      <c r="F3" s="112" t="s">
        <v>145</v>
      </c>
    </row>
    <row r="4" spans="1:6">
      <c r="A4" s="7"/>
      <c r="B4" s="7"/>
      <c r="C4" s="7"/>
      <c r="D4" s="7"/>
      <c r="E4" s="7"/>
      <c r="F4" s="7"/>
    </row>
    <row r="5" spans="1:6">
      <c r="A5" s="113">
        <v>1</v>
      </c>
      <c r="B5" s="109" t="s">
        <v>168</v>
      </c>
      <c r="C5" s="109"/>
      <c r="D5" s="109" t="s">
        <v>147</v>
      </c>
      <c r="E5" s="109"/>
      <c r="F5" s="115">
        <v>1356300</v>
      </c>
    </row>
    <row r="6" spans="1:6">
      <c r="A6" s="113"/>
      <c r="B6" s="109"/>
      <c r="C6" s="109"/>
      <c r="D6" s="109"/>
      <c r="E6" s="109"/>
      <c r="F6" s="114">
        <v>1356300</v>
      </c>
    </row>
    <row r="7" spans="1:6">
      <c r="A7" s="113"/>
      <c r="B7" s="109"/>
      <c r="C7" s="109"/>
      <c r="D7" s="109"/>
      <c r="E7" s="109"/>
      <c r="F7" s="114"/>
    </row>
    <row r="8" spans="1:6">
      <c r="A8" s="113">
        <v>2</v>
      </c>
      <c r="B8" s="109" t="s">
        <v>146</v>
      </c>
      <c r="C8" s="109"/>
      <c r="D8" s="109" t="s">
        <v>147</v>
      </c>
      <c r="E8" s="109"/>
      <c r="F8" s="115">
        <v>2491300</v>
      </c>
    </row>
    <row r="9" spans="1:6">
      <c r="A9" s="113"/>
      <c r="B9" s="109"/>
      <c r="C9" s="109"/>
      <c r="D9" s="109"/>
      <c r="E9" s="109"/>
      <c r="F9" s="114">
        <v>2491300</v>
      </c>
    </row>
    <row r="10" spans="1:6">
      <c r="A10" s="113"/>
      <c r="B10" s="109"/>
      <c r="C10" s="109"/>
      <c r="D10" s="109"/>
      <c r="E10" s="109"/>
      <c r="F10" s="114"/>
    </row>
    <row r="11" spans="1:6">
      <c r="A11" s="113">
        <v>3</v>
      </c>
      <c r="B11" s="109" t="s">
        <v>149</v>
      </c>
      <c r="C11" s="109"/>
      <c r="D11" s="109" t="s">
        <v>147</v>
      </c>
      <c r="E11" s="109"/>
      <c r="F11" s="115">
        <v>4184350</v>
      </c>
    </row>
    <row r="12" spans="1:6">
      <c r="A12" s="113"/>
      <c r="B12" s="109"/>
      <c r="C12" s="109"/>
      <c r="D12" s="109"/>
      <c r="E12" s="109"/>
      <c r="F12" s="114">
        <v>4184350</v>
      </c>
    </row>
    <row r="13" spans="1:6">
      <c r="A13" s="113"/>
      <c r="B13" s="109"/>
      <c r="C13" s="109"/>
      <c r="D13" s="109"/>
      <c r="E13" s="109"/>
      <c r="F13" s="114"/>
    </row>
    <row r="14" spans="1:6">
      <c r="A14" s="113">
        <v>6</v>
      </c>
      <c r="B14" s="109" t="s">
        <v>150</v>
      </c>
      <c r="C14" s="109"/>
      <c r="D14" s="109" t="s">
        <v>147</v>
      </c>
      <c r="E14" s="109"/>
      <c r="F14" s="116">
        <v>2040500</v>
      </c>
    </row>
    <row r="15" spans="1:6">
      <c r="A15" s="113"/>
      <c r="B15" s="109"/>
      <c r="C15" s="109"/>
      <c r="D15" s="109"/>
      <c r="E15" s="109"/>
      <c r="F15" s="114">
        <v>2040500</v>
      </c>
    </row>
    <row r="16" spans="1:6">
      <c r="A16" s="113"/>
      <c r="B16" s="109"/>
      <c r="C16" s="109"/>
      <c r="D16" s="109"/>
      <c r="E16" s="109"/>
      <c r="F16" s="114"/>
    </row>
    <row r="17" spans="1:6">
      <c r="A17" s="113">
        <v>7</v>
      </c>
      <c r="B17" s="109" t="s">
        <v>151</v>
      </c>
      <c r="C17" s="109"/>
      <c r="D17" s="109" t="s">
        <v>147</v>
      </c>
      <c r="E17" s="109"/>
      <c r="F17" s="115">
        <v>100600</v>
      </c>
    </row>
    <row r="18" spans="1:6">
      <c r="A18" s="113"/>
      <c r="B18" s="109"/>
      <c r="C18" s="109"/>
      <c r="D18" s="109"/>
      <c r="E18" s="109"/>
      <c r="F18" s="114">
        <v>100600</v>
      </c>
    </row>
    <row r="19" spans="1:6">
      <c r="A19" s="113"/>
      <c r="B19" s="109"/>
      <c r="C19" s="109"/>
      <c r="D19" s="109"/>
      <c r="E19" s="109"/>
      <c r="F19" s="114"/>
    </row>
    <row r="20" spans="1:6">
      <c r="A20" s="113">
        <v>11</v>
      </c>
      <c r="B20" s="109" t="s">
        <v>152</v>
      </c>
      <c r="C20" s="109"/>
      <c r="D20" s="109" t="s">
        <v>147</v>
      </c>
      <c r="E20" s="109"/>
      <c r="F20" s="114">
        <v>8100</v>
      </c>
    </row>
    <row r="21" spans="1:6">
      <c r="A21" s="113"/>
      <c r="B21" s="109"/>
      <c r="C21" s="109"/>
      <c r="D21" s="109" t="s">
        <v>153</v>
      </c>
      <c r="E21" s="109"/>
      <c r="F21" s="114">
        <v>7724700</v>
      </c>
    </row>
    <row r="22" spans="1:6">
      <c r="A22" s="113"/>
      <c r="B22" s="109"/>
      <c r="C22" s="109"/>
      <c r="D22" s="109" t="s">
        <v>166</v>
      </c>
      <c r="E22" s="109"/>
      <c r="F22" s="114">
        <v>131500</v>
      </c>
    </row>
    <row r="23" spans="1:6">
      <c r="A23" s="113"/>
      <c r="B23" s="109"/>
      <c r="C23" s="109"/>
      <c r="D23" s="109" t="s">
        <v>148</v>
      </c>
      <c r="E23" s="109"/>
      <c r="F23" s="114">
        <v>497500</v>
      </c>
    </row>
    <row r="24" spans="1:6">
      <c r="A24" s="113"/>
      <c r="B24" s="109"/>
      <c r="C24" s="109"/>
      <c r="D24" s="109" t="s">
        <v>164</v>
      </c>
      <c r="E24" s="109"/>
      <c r="F24" s="134">
        <v>277700</v>
      </c>
    </row>
    <row r="25" spans="1:6">
      <c r="A25" s="113"/>
      <c r="B25" s="109"/>
      <c r="C25" s="109"/>
      <c r="D25" s="109" t="s">
        <v>163</v>
      </c>
      <c r="E25" s="109"/>
      <c r="F25" s="115">
        <v>1101600</v>
      </c>
    </row>
    <row r="26" spans="1:6">
      <c r="A26" s="113"/>
      <c r="B26" s="109"/>
      <c r="C26" s="109"/>
      <c r="D26" s="109"/>
      <c r="E26" s="109"/>
      <c r="F26" s="134">
        <v>9741100</v>
      </c>
    </row>
    <row r="27" spans="1:6">
      <c r="A27" s="113"/>
      <c r="B27" s="109"/>
      <c r="C27" s="109"/>
      <c r="D27" s="109"/>
      <c r="E27" s="109"/>
      <c r="F27" s="114"/>
    </row>
    <row r="28" spans="1:6">
      <c r="A28" s="113">
        <v>12</v>
      </c>
      <c r="B28" s="109" t="s">
        <v>154</v>
      </c>
      <c r="C28" s="109"/>
      <c r="D28" s="109" t="s">
        <v>147</v>
      </c>
      <c r="E28" s="109"/>
      <c r="F28" s="115">
        <v>4884000</v>
      </c>
    </row>
    <row r="29" spans="1:6">
      <c r="A29" s="113"/>
      <c r="B29" s="109"/>
      <c r="C29" s="109"/>
      <c r="D29" s="109"/>
      <c r="E29" s="109"/>
      <c r="F29" s="114">
        <v>4884000</v>
      </c>
    </row>
    <row r="30" spans="1:6">
      <c r="A30" s="113"/>
      <c r="B30" s="109"/>
      <c r="C30" s="109"/>
      <c r="D30" s="109"/>
      <c r="E30" s="109"/>
      <c r="F30" s="114"/>
    </row>
    <row r="31" spans="1:6">
      <c r="A31" s="113">
        <v>13</v>
      </c>
      <c r="B31" s="109" t="s">
        <v>155</v>
      </c>
      <c r="C31" s="109"/>
      <c r="D31" s="109" t="s">
        <v>147</v>
      </c>
      <c r="E31" s="109"/>
      <c r="F31" s="114">
        <v>14141600</v>
      </c>
    </row>
    <row r="32" spans="1:6">
      <c r="A32" s="113"/>
      <c r="B32" s="109"/>
      <c r="C32" s="109"/>
      <c r="D32" s="109" t="s">
        <v>167</v>
      </c>
      <c r="E32" s="109"/>
      <c r="F32" s="115">
        <v>16331900</v>
      </c>
    </row>
    <row r="33" spans="1:13">
      <c r="A33" s="113"/>
      <c r="B33" s="109"/>
      <c r="C33" s="109"/>
      <c r="D33" s="109"/>
      <c r="E33" s="109"/>
      <c r="F33" s="114">
        <v>30473500</v>
      </c>
    </row>
    <row r="34" spans="1:13">
      <c r="A34" s="113"/>
      <c r="B34" s="109"/>
      <c r="C34" s="109"/>
      <c r="D34" s="109"/>
      <c r="E34" s="109"/>
      <c r="F34" s="114"/>
    </row>
    <row r="35" spans="1:13">
      <c r="A35" s="113">
        <v>14</v>
      </c>
      <c r="B35" s="109" t="s">
        <v>158</v>
      </c>
      <c r="C35" s="109"/>
      <c r="D35" s="109" t="s">
        <v>147</v>
      </c>
      <c r="E35" s="109"/>
      <c r="F35" s="115">
        <v>251000</v>
      </c>
    </row>
    <row r="36" spans="1:13">
      <c r="A36" s="113"/>
      <c r="B36" s="109"/>
      <c r="C36" s="109"/>
      <c r="D36" s="109"/>
      <c r="E36" s="109"/>
      <c r="F36" s="114">
        <v>251000</v>
      </c>
    </row>
    <row r="37" spans="1:13">
      <c r="A37" s="56"/>
      <c r="F37" s="148"/>
      <c r="M37" s="56"/>
    </row>
  </sheetData>
  <phoneticPr fontId="0" type="noConversion"/>
  <printOptions horizontalCentered="1" verticalCentered="1"/>
  <pageMargins left="0.25" right="0.25" top="0" bottom="0" header="0" footer="0"/>
  <pageSetup paperSize="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Final equal. Pg. 1</vt:lpstr>
      <vt:lpstr>Final equal. Pg. 2</vt:lpstr>
      <vt:lpstr>Final equal. Pg. 3</vt:lpstr>
      <vt:lpstr>'Final equal. Pg.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Dwayne Feret</dc:creator>
  <cp:lastModifiedBy>GuhlM</cp:lastModifiedBy>
  <cp:lastPrinted>2018-05-02T14:45:49Z</cp:lastPrinted>
  <dcterms:created xsi:type="dcterms:W3CDTF">1999-01-14T14:11:09Z</dcterms:created>
  <dcterms:modified xsi:type="dcterms:W3CDTF">2018-05-02T14:45:56Z</dcterms:modified>
</cp:coreProperties>
</file>